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10485" activeTab="0"/>
  </bookViews>
  <sheets>
    <sheet name="SEDE 1" sheetId="1" r:id="rId1"/>
    <sheet name="CONSOLIDADO" sheetId="2" r:id="rId2"/>
  </sheets>
  <definedNames>
    <definedName name="_xlnm.Print_Area" localSheetId="0">'SEDE 1'!$A$1:$S$170</definedName>
  </definedNames>
  <calcPr fullCalcOnLoad="1"/>
</workbook>
</file>

<file path=xl/sharedStrings.xml><?xml version="1.0" encoding="utf-8"?>
<sst xmlns="http://schemas.openxmlformats.org/spreadsheetml/2006/main" count="1304" uniqueCount="138">
  <si>
    <t>ABRIL</t>
  </si>
  <si>
    <t>MAYO</t>
  </si>
  <si>
    <t>JUNIO</t>
  </si>
  <si>
    <t>TOTAL SEM.</t>
  </si>
  <si>
    <t>TOTAL GENERAL</t>
  </si>
  <si>
    <t>GINECOOBSTETRICIA</t>
  </si>
  <si>
    <t>ORTOPEDIA</t>
  </si>
  <si>
    <t>GENERAL</t>
  </si>
  <si>
    <t>UROLOGIA</t>
  </si>
  <si>
    <t>TOTAL</t>
  </si>
  <si>
    <t>INDICADOR CIRUGIA</t>
  </si>
  <si>
    <t>CIRUGIAS URGENTES</t>
  </si>
  <si>
    <t>CIRUGIAS PROGRAMADAS</t>
  </si>
  <si>
    <t>% CIRUGIAS CANCELADAS</t>
  </si>
  <si>
    <t>AYUDAS DIAGNOSTICAS</t>
  </si>
  <si>
    <t>PLACAS RADIOGRAFICAS</t>
  </si>
  <si>
    <t>ECOGRAFIAS</t>
  </si>
  <si>
    <t>TOMOGRAFIAS</t>
  </si>
  <si>
    <t>ELECTROCARDIOGRAMAS</t>
  </si>
  <si>
    <t>ENDOSCOPIAS, COLONOSCOPIAS</t>
  </si>
  <si>
    <t>LABORATORIO</t>
  </si>
  <si>
    <t>PRUEBAS DE LABORATORIO</t>
  </si>
  <si>
    <t>EXAMENES</t>
  </si>
  <si>
    <t>URGENCIAS</t>
  </si>
  <si>
    <t>CONSULTA MD.URGENCIAS</t>
  </si>
  <si>
    <t>EGRESOS</t>
  </si>
  <si>
    <t>DIAS ESTANCIA</t>
  </si>
  <si>
    <t>DIAS CAMAS OCUPADAS</t>
  </si>
  <si>
    <t>%OCUPACIONAL</t>
  </si>
  <si>
    <t>GIRO CAMA</t>
  </si>
  <si>
    <t>PROMEDIO DIA ESTANCIA</t>
  </si>
  <si>
    <t>CONSULTA EXTERNA</t>
  </si>
  <si>
    <t xml:space="preserve">CONSULTA ESPECIALIZADA </t>
  </si>
  <si>
    <t>PROCEDIMIENTOS ENFERMERIA</t>
  </si>
  <si>
    <t>NUTRICION</t>
  </si>
  <si>
    <t>RACIONES ALIMENTARIAS</t>
  </si>
  <si>
    <t>FISIOTERAPIA</t>
  </si>
  <si>
    <t>TERAPIA RESPIRATORIA</t>
  </si>
  <si>
    <t>ESTERILIZACION</t>
  </si>
  <si>
    <t>SERVICIOS OPERATIVOS</t>
  </si>
  <si>
    <t>KILOS DE ROPA LAVADOS</t>
  </si>
  <si>
    <t>MUERTES - 48 HORAS</t>
  </si>
  <si>
    <t>MUERTES + 48 HORAS</t>
  </si>
  <si>
    <t>PORCENTAJE MORTALIDAD TOTAL</t>
  </si>
  <si>
    <t>INFECCIONES INTRAHOSPITALARIAS</t>
  </si>
  <si>
    <t>PORCENTAJE INFECCIONES X EGRESO</t>
  </si>
  <si>
    <t>SEP</t>
  </si>
  <si>
    <t>FEB</t>
  </si>
  <si>
    <t>ENE</t>
  </si>
  <si>
    <t>MAR</t>
  </si>
  <si>
    <t>JUL</t>
  </si>
  <si>
    <t>Primer TRIM.</t>
  </si>
  <si>
    <t>Terc TRIM.</t>
  </si>
  <si>
    <t>Segun TRIM</t>
  </si>
  <si>
    <t>OCT</t>
  </si>
  <si>
    <t>NOV</t>
  </si>
  <si>
    <t>DIC</t>
  </si>
  <si>
    <t>cuart TRIM.</t>
  </si>
  <si>
    <t>ABR</t>
  </si>
  <si>
    <t>MAY</t>
  </si>
  <si>
    <t>JUN</t>
  </si>
  <si>
    <t>% CIRUGIAS Urg vs Progra</t>
  </si>
  <si>
    <t>CAMAS</t>
  </si>
  <si>
    <t>DIAS CAMAS DISPONIBLES</t>
  </si>
  <si>
    <t>PROCEDIMIENTOS QCOS POR ESPECIALIDAD</t>
  </si>
  <si>
    <t>ECOCARDIOGRAFIA</t>
  </si>
  <si>
    <t>CURETAJE POR ABORTO</t>
  </si>
  <si>
    <t>CESAREAS</t>
  </si>
  <si>
    <t>PARTOS NORMALES</t>
  </si>
  <si>
    <t>UCI</t>
  </si>
  <si>
    <t>PROCEDIMIENTOS URGENTES</t>
  </si>
  <si>
    <t>PROCEDIMIENTOS PROGRAMADOS</t>
  </si>
  <si>
    <t>INDICADOR PROCEDIMIENTOS</t>
  </si>
  <si>
    <t>OBSTETRICIA</t>
  </si>
  <si>
    <t xml:space="preserve">CIRUGIAS POR PERSONA Y ESPECIALIDAD </t>
  </si>
  <si>
    <t>TOTOAL GENERAL</t>
  </si>
  <si>
    <t>AGOST</t>
  </si>
  <si>
    <t>AGTO</t>
  </si>
  <si>
    <t>AGOSTO</t>
  </si>
  <si>
    <t xml:space="preserve">NOTA: EN EL REPORTE DE INTERNACION SE INCLUYE EGRESOS Y ESTANCIAS DEL SERVICIO DE URGENCIAS </t>
  </si>
  <si>
    <t>INDICADOR UCI</t>
  </si>
  <si>
    <t xml:space="preserve">INTERNANCION </t>
  </si>
  <si>
    <t>FISIOTERAPIA INTERNACION</t>
  </si>
  <si>
    <t>INDICADOR INTERNACION</t>
  </si>
  <si>
    <t>TERAPIA RESPIRATORIA UCI</t>
  </si>
  <si>
    <t>BIOPSIAS O DRENAJES</t>
  </si>
  <si>
    <t>DOPPLER</t>
  </si>
  <si>
    <t xml:space="preserve">CONSULTA AMBULATORIAS </t>
  </si>
  <si>
    <t>INTERCONSULTA NUTRICION HOSPITALIZACION</t>
  </si>
  <si>
    <t>PACIENTES EN OBSERVACION</t>
  </si>
  <si>
    <t>INGRESOS INTERNACION</t>
  </si>
  <si>
    <t>TOTAL AYUDAS DIGNOSTICAS</t>
  </si>
  <si>
    <t>OTROS INFORMES</t>
  </si>
  <si>
    <t>SALA GENERAL DE PROCEDIMIENTOS MENORES</t>
  </si>
  <si>
    <t>SALA DE REHIDRATACION ORAL</t>
  </si>
  <si>
    <t>SALA DE REANIMACION</t>
  </si>
  <si>
    <t>FISIOTERAPIA UCI</t>
  </si>
  <si>
    <t>CONSULTA TRABAJADOR SOCIAL</t>
  </si>
  <si>
    <t>CIRUGIAS CANCELADAS POR OTRAS CAUSAS</t>
  </si>
  <si>
    <t>CIRUGIAS CANCELADAS POR CAUSA INSTITUCIONAL</t>
  </si>
  <si>
    <t>PAQUETES ESTERILIZADOS</t>
  </si>
  <si>
    <t>RETIRO DE  YESOS</t>
  </si>
  <si>
    <t>PRODUCTIVIDAD FARMACIA</t>
  </si>
  <si>
    <t xml:space="preserve">TOTAL ORDENES </t>
  </si>
  <si>
    <t>UCE</t>
  </si>
  <si>
    <t>INDICADOR UCE</t>
  </si>
  <si>
    <t>JUIO</t>
  </si>
  <si>
    <t>CONSULTA EXTERNA POR ESPECIALIDAD</t>
  </si>
  <si>
    <t>ANESTESIOLOGIA</t>
  </si>
  <si>
    <t>CIRUGIA GENERAL</t>
  </si>
  <si>
    <t>GINECOBSTETRICIA</t>
  </si>
  <si>
    <t>MEDICINA INTERNA</t>
  </si>
  <si>
    <t>OFTALMOLOGIA</t>
  </si>
  <si>
    <t>OTORRINOLARINGOLOGIA</t>
  </si>
  <si>
    <t>CIRUGIA MAXILOFACIAL</t>
  </si>
  <si>
    <t>CENTRO REGULADOR</t>
  </si>
  <si>
    <t>TRASPORTE ASISTENCIAL BASICO ENTRE SEDES SEDE1 A SEDE 2</t>
  </si>
  <si>
    <t xml:space="preserve">TRASPORTE ASISTENCIAL BASICO EXTERNO </t>
  </si>
  <si>
    <t>TRANSFUSIONES</t>
  </si>
  <si>
    <t>SALA DE ENFERMEDADES RESPIRATORIAS AGUDAS</t>
  </si>
  <si>
    <t>CX MAXILOFACIAL</t>
  </si>
  <si>
    <t>+</t>
  </si>
  <si>
    <t>NEUROCIRUGIA</t>
  </si>
  <si>
    <t>INFORME DE PRODUCCIÓN</t>
  </si>
  <si>
    <t>Codigo</t>
  </si>
  <si>
    <t>F_37_SI</t>
  </si>
  <si>
    <t>Versión</t>
  </si>
  <si>
    <t>Fecha</t>
  </si>
  <si>
    <t>INTERCONSULTAS PSICOLOGIA</t>
  </si>
  <si>
    <t xml:space="preserve">CONSULTAS PSICOLOGIA </t>
  </si>
  <si>
    <t xml:space="preserve">CONSOLIDADO TOTAL INCLUYE INTERNACION,UCE,UCI </t>
  </si>
  <si>
    <t xml:space="preserve">INDICADOR TOTAL INCLUYE INTERNACION,UCE,UCI </t>
  </si>
  <si>
    <t>INTERCONSULTAS  ESPECIALISTA</t>
  </si>
  <si>
    <t xml:space="preserve">CONSOLIDADO INCLUYE UCE,UCI </t>
  </si>
  <si>
    <t xml:space="preserve">INDICADOR  INCLUYE UCE,UCI </t>
  </si>
  <si>
    <t>CIRUGIA VASCULAR</t>
  </si>
  <si>
    <t>,</t>
  </si>
  <si>
    <t>SEDE 1 AÑO 2024</t>
  </si>
</sst>
</file>

<file path=xl/styles.xml><?xml version="1.0" encoding="utf-8"?>
<styleSheet xmlns="http://schemas.openxmlformats.org/spreadsheetml/2006/main">
  <numFmts count="4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;[Red]#,##0"/>
    <numFmt numFmtId="179" formatCode="0.0%"/>
    <numFmt numFmtId="180" formatCode="0.0"/>
    <numFmt numFmtId="181" formatCode="#,##0.0;[Red]#,##0.0"/>
    <numFmt numFmtId="182" formatCode="#,##0.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[$-240A]dddd\,\ dd&quot; de &quot;mmmm&quot; de &quot;yyyy"/>
    <numFmt numFmtId="188" formatCode="[$-240A]hh:mm:ss\ AM/PM"/>
    <numFmt numFmtId="189" formatCode="#,##0.00;[Red]#,##0.00"/>
    <numFmt numFmtId="190" formatCode="#,##0.000;[Red]#,##0.000"/>
    <numFmt numFmtId="191" formatCode="#,##0.0000;[Red]#,##0.0000"/>
    <numFmt numFmtId="192" formatCode="#,##0.00000;[Red]#,##0.00000"/>
    <numFmt numFmtId="193" formatCode="[$-240A]dddd\,\ d\ &quot;de&quot;\ mmmm\ &quot;de&quot;\ yyyy"/>
    <numFmt numFmtId="194" formatCode="0.000"/>
    <numFmt numFmtId="195" formatCode="&quot;$&quot;\ #,##0"/>
    <numFmt numFmtId="196" formatCode="&quot;$&quot;\ #,##0.0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00000000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222222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2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0" xfId="55" applyFont="1" applyFill="1">
      <alignment/>
      <protection/>
    </xf>
    <xf numFmtId="0" fontId="5" fillId="0" borderId="0" xfId="0" applyFont="1" applyAlignment="1">
      <alignment/>
    </xf>
    <xf numFmtId="0" fontId="7" fillId="34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178" fontId="7" fillId="33" borderId="11" xfId="0" applyNumberFormat="1" applyFont="1" applyFill="1" applyBorder="1" applyAlignment="1">
      <alignment horizontal="center"/>
    </xf>
    <xf numFmtId="178" fontId="9" fillId="34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78" fontId="8" fillId="34" borderId="12" xfId="0" applyNumberFormat="1" applyFont="1" applyFill="1" applyBorder="1" applyAlignment="1">
      <alignment horizontal="center"/>
    </xf>
    <xf numFmtId="178" fontId="8" fillId="34" borderId="13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178" fontId="7" fillId="33" borderId="14" xfId="0" applyNumberFormat="1" applyFont="1" applyFill="1" applyBorder="1" applyAlignment="1">
      <alignment horizontal="center"/>
    </xf>
    <xf numFmtId="178" fontId="9" fillId="34" borderId="15" xfId="0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178" fontId="0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0" fontId="7" fillId="34" borderId="12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" fontId="9" fillId="34" borderId="10" xfId="0" applyNumberFormat="1" applyFont="1" applyFill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1" fontId="9" fillId="34" borderId="15" xfId="0" applyNumberFormat="1" applyFont="1" applyFill="1" applyBorder="1" applyAlignment="1">
      <alignment horizontal="center"/>
    </xf>
    <xf numFmtId="179" fontId="0" fillId="0" borderId="0" xfId="0" applyNumberFormat="1" applyFont="1" applyAlignment="1">
      <alignment/>
    </xf>
    <xf numFmtId="178" fontId="7" fillId="33" borderId="13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181" fontId="9" fillId="36" borderId="10" xfId="0" applyNumberFormat="1" applyFont="1" applyFill="1" applyBorder="1" applyAlignment="1">
      <alignment horizontal="center"/>
    </xf>
    <xf numFmtId="0" fontId="55" fillId="0" borderId="0" xfId="0" applyFont="1" applyAlignment="1">
      <alignment/>
    </xf>
    <xf numFmtId="1" fontId="7" fillId="0" borderId="18" xfId="0" applyNumberFormat="1" applyFont="1" applyBorder="1" applyAlignment="1">
      <alignment horizontal="center"/>
    </xf>
    <xf numFmtId="178" fontId="0" fillId="37" borderId="0" xfId="0" applyNumberFormat="1" applyFont="1" applyFill="1" applyAlignment="1">
      <alignment/>
    </xf>
    <xf numFmtId="0" fontId="0" fillId="37" borderId="0" xfId="0" applyFont="1" applyFill="1" applyAlignment="1">
      <alignment/>
    </xf>
    <xf numFmtId="3" fontId="7" fillId="33" borderId="1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0" fontId="56" fillId="33" borderId="11" xfId="0" applyNumberFormat="1" applyFont="1" applyFill="1" applyBorder="1" applyAlignment="1">
      <alignment horizontal="center"/>
    </xf>
    <xf numFmtId="181" fontId="57" fillId="34" borderId="10" xfId="0" applyNumberFormat="1" applyFont="1" applyFill="1" applyBorder="1" applyAlignment="1">
      <alignment horizontal="center"/>
    </xf>
    <xf numFmtId="1" fontId="56" fillId="33" borderId="11" xfId="0" applyNumberFormat="1" applyFont="1" applyFill="1" applyBorder="1" applyAlignment="1">
      <alignment horizontal="center"/>
    </xf>
    <xf numFmtId="178" fontId="57" fillId="38" borderId="17" xfId="0" applyNumberFormat="1" applyFont="1" applyFill="1" applyBorder="1" applyAlignment="1">
      <alignment horizontal="center" vertical="center" wrapText="1"/>
    </xf>
    <xf numFmtId="182" fontId="57" fillId="0" borderId="11" xfId="0" applyNumberFormat="1" applyFont="1" applyBorder="1" applyAlignment="1">
      <alignment horizontal="center"/>
    </xf>
    <xf numFmtId="180" fontId="57" fillId="0" borderId="11" xfId="0" applyNumberFormat="1" applyFont="1" applyBorder="1" applyAlignment="1">
      <alignment horizontal="center"/>
    </xf>
    <xf numFmtId="12" fontId="10" fillId="0" borderId="11" xfId="0" applyNumberFormat="1" applyFont="1" applyBorder="1" applyAlignment="1">
      <alignment/>
    </xf>
    <xf numFmtId="178" fontId="10" fillId="38" borderId="11" xfId="0" applyNumberFormat="1" applyFont="1" applyFill="1" applyBorder="1" applyAlignment="1">
      <alignment horizontal="center"/>
    </xf>
    <xf numFmtId="178" fontId="10" fillId="33" borderId="14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178" fontId="7" fillId="39" borderId="19" xfId="0" applyNumberFormat="1" applyFont="1" applyFill="1" applyBorder="1" applyAlignment="1">
      <alignment horizontal="center"/>
    </xf>
    <xf numFmtId="12" fontId="10" fillId="0" borderId="11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0" fontId="11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2" fillId="40" borderId="10" xfId="0" applyFont="1" applyFill="1" applyBorder="1" applyAlignment="1">
      <alignment horizontal="center" vertical="center" wrapText="1"/>
    </xf>
    <xf numFmtId="178" fontId="7" fillId="33" borderId="10" xfId="0" applyNumberFormat="1" applyFont="1" applyFill="1" applyBorder="1" applyAlignment="1">
      <alignment horizontal="center"/>
    </xf>
    <xf numFmtId="178" fontId="10" fillId="0" borderId="10" xfId="0" applyNumberFormat="1" applyFont="1" applyBorder="1" applyAlignment="1">
      <alignment horizontal="center"/>
    </xf>
    <xf numFmtId="178" fontId="10" fillId="0" borderId="11" xfId="0" applyNumberFormat="1" applyFont="1" applyBorder="1" applyAlignment="1">
      <alignment horizontal="center"/>
    </xf>
    <xf numFmtId="178" fontId="9" fillId="37" borderId="17" xfId="0" applyNumberFormat="1" applyFont="1" applyFill="1" applyBorder="1" applyAlignment="1">
      <alignment horizontal="center"/>
    </xf>
    <xf numFmtId="178" fontId="9" fillId="37" borderId="10" xfId="0" applyNumberFormat="1" applyFont="1" applyFill="1" applyBorder="1" applyAlignment="1">
      <alignment horizontal="center"/>
    </xf>
    <xf numFmtId="178" fontId="8" fillId="34" borderId="10" xfId="0" applyNumberFormat="1" applyFont="1" applyFill="1" applyBorder="1" applyAlignment="1">
      <alignment horizontal="center"/>
    </xf>
    <xf numFmtId="0" fontId="9" fillId="40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wrapText="1"/>
    </xf>
    <xf numFmtId="0" fontId="7" fillId="40" borderId="10" xfId="0" applyFont="1" applyFill="1" applyBorder="1" applyAlignment="1">
      <alignment horizontal="center" wrapText="1"/>
    </xf>
    <xf numFmtId="178" fontId="9" fillId="41" borderId="20" xfId="0" applyNumberFormat="1" applyFont="1" applyFill="1" applyBorder="1" applyAlignment="1">
      <alignment horizontal="center"/>
    </xf>
    <xf numFmtId="180" fontId="7" fillId="42" borderId="10" xfId="0" applyNumberFormat="1" applyFont="1" applyFill="1" applyBorder="1" applyAlignment="1">
      <alignment horizontal="center"/>
    </xf>
    <xf numFmtId="180" fontId="8" fillId="42" borderId="10" xfId="0" applyNumberFormat="1" applyFont="1" applyFill="1" applyBorder="1" applyAlignment="1">
      <alignment horizontal="center"/>
    </xf>
    <xf numFmtId="180" fontId="7" fillId="0" borderId="10" xfId="0" applyNumberFormat="1" applyFont="1" applyBorder="1" applyAlignment="1">
      <alignment horizontal="center"/>
    </xf>
    <xf numFmtId="0" fontId="7" fillId="34" borderId="10" xfId="0" applyFont="1" applyFill="1" applyBorder="1" applyAlignment="1">
      <alignment horizontal="center" wrapText="1"/>
    </xf>
    <xf numFmtId="178" fontId="9" fillId="34" borderId="13" xfId="0" applyNumberFormat="1" applyFont="1" applyFill="1" applyBorder="1" applyAlignment="1">
      <alignment horizontal="center"/>
    </xf>
    <xf numFmtId="178" fontId="7" fillId="34" borderId="12" xfId="0" applyNumberFormat="1" applyFont="1" applyFill="1" applyBorder="1" applyAlignment="1">
      <alignment horizontal="center"/>
    </xf>
    <xf numFmtId="178" fontId="7" fillId="41" borderId="10" xfId="0" applyNumberFormat="1" applyFont="1" applyFill="1" applyBorder="1" applyAlignment="1">
      <alignment horizontal="center"/>
    </xf>
    <xf numFmtId="178" fontId="7" fillId="33" borderId="12" xfId="0" applyNumberFormat="1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180" fontId="9" fillId="34" borderId="10" xfId="0" applyNumberFormat="1" applyFont="1" applyFill="1" applyBorder="1" applyAlignment="1">
      <alignment horizontal="center"/>
    </xf>
    <xf numFmtId="178" fontId="9" fillId="34" borderId="12" xfId="0" applyNumberFormat="1" applyFont="1" applyFill="1" applyBorder="1" applyAlignment="1">
      <alignment horizontal="center"/>
    </xf>
    <xf numFmtId="178" fontId="7" fillId="34" borderId="10" xfId="0" applyNumberFormat="1" applyFont="1" applyFill="1" applyBorder="1" applyAlignment="1">
      <alignment horizontal="center"/>
    </xf>
    <xf numFmtId="3" fontId="7" fillId="33" borderId="10" xfId="0" applyNumberFormat="1" applyFont="1" applyFill="1" applyBorder="1" applyAlignment="1">
      <alignment horizontal="center"/>
    </xf>
    <xf numFmtId="178" fontId="7" fillId="39" borderId="13" xfId="0" applyNumberFormat="1" applyFont="1" applyFill="1" applyBorder="1" applyAlignment="1">
      <alignment horizontal="center"/>
    </xf>
    <xf numFmtId="178" fontId="7" fillId="39" borderId="12" xfId="0" applyNumberFormat="1" applyFont="1" applyFill="1" applyBorder="1" applyAlignment="1">
      <alignment horizontal="center"/>
    </xf>
    <xf numFmtId="3" fontId="7" fillId="39" borderId="12" xfId="0" applyNumberFormat="1" applyFont="1" applyFill="1" applyBorder="1" applyAlignment="1">
      <alignment horizontal="center"/>
    </xf>
    <xf numFmtId="178" fontId="7" fillId="39" borderId="17" xfId="0" applyNumberFormat="1" applyFont="1" applyFill="1" applyBorder="1" applyAlignment="1">
      <alignment horizontal="center"/>
    </xf>
    <xf numFmtId="3" fontId="7" fillId="43" borderId="21" xfId="54" applyNumberFormat="1" applyFont="1" applyFill="1" applyBorder="1" applyAlignment="1">
      <alignment horizontal="center"/>
      <protection/>
    </xf>
    <xf numFmtId="178" fontId="7" fillId="39" borderId="10" xfId="0" applyNumberFormat="1" applyFont="1" applyFill="1" applyBorder="1" applyAlignment="1">
      <alignment horizontal="center"/>
    </xf>
    <xf numFmtId="178" fontId="7" fillId="37" borderId="11" xfId="0" applyNumberFormat="1" applyFont="1" applyFill="1" applyBorder="1" applyAlignment="1">
      <alignment horizontal="center"/>
    </xf>
    <xf numFmtId="3" fontId="7" fillId="37" borderId="10" xfId="0" applyNumberFormat="1" applyFont="1" applyFill="1" applyBorder="1" applyAlignment="1">
      <alignment horizontal="center"/>
    </xf>
    <xf numFmtId="3" fontId="7" fillId="34" borderId="10" xfId="0" applyNumberFormat="1" applyFont="1" applyFill="1" applyBorder="1" applyAlignment="1">
      <alignment horizontal="center" vertical="center" wrapText="1"/>
    </xf>
    <xf numFmtId="178" fontId="7" fillId="34" borderId="10" xfId="0" applyNumberFormat="1" applyFont="1" applyFill="1" applyBorder="1" applyAlignment="1">
      <alignment horizontal="center" vertical="center" wrapText="1"/>
    </xf>
    <xf numFmtId="0" fontId="7" fillId="38" borderId="11" xfId="0" applyFont="1" applyFill="1" applyBorder="1" applyAlignment="1">
      <alignment horizontal="center" vertical="center" wrapText="1"/>
    </xf>
    <xf numFmtId="178" fontId="9" fillId="41" borderId="17" xfId="0" applyNumberFormat="1" applyFont="1" applyFill="1" applyBorder="1" applyAlignment="1">
      <alignment horizontal="center" vertical="center" wrapText="1"/>
    </xf>
    <xf numFmtId="181" fontId="57" fillId="41" borderId="17" xfId="0" applyNumberFormat="1" applyFont="1" applyFill="1" applyBorder="1" applyAlignment="1">
      <alignment horizontal="center" vertical="center" wrapText="1"/>
    </xf>
    <xf numFmtId="0" fontId="7" fillId="38" borderId="10" xfId="0" applyFont="1" applyFill="1" applyBorder="1" applyAlignment="1">
      <alignment horizontal="center" vertical="center" wrapText="1"/>
    </xf>
    <xf numFmtId="3" fontId="9" fillId="34" borderId="10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/>
    </xf>
    <xf numFmtId="181" fontId="9" fillId="34" borderId="10" xfId="0" applyNumberFormat="1" applyFont="1" applyFill="1" applyBorder="1" applyAlignment="1">
      <alignment horizontal="center"/>
    </xf>
    <xf numFmtId="181" fontId="9" fillId="37" borderId="10" xfId="0" applyNumberFormat="1" applyFont="1" applyFill="1" applyBorder="1" applyAlignment="1">
      <alignment horizontal="center"/>
    </xf>
    <xf numFmtId="181" fontId="57" fillId="37" borderId="17" xfId="0" applyNumberFormat="1" applyFont="1" applyFill="1" applyBorder="1" applyAlignment="1">
      <alignment horizontal="center" vertical="center" wrapText="1"/>
    </xf>
    <xf numFmtId="1" fontId="9" fillId="41" borderId="17" xfId="0" applyNumberFormat="1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1" fontId="9" fillId="37" borderId="10" xfId="0" applyNumberFormat="1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" fontId="57" fillId="34" borderId="10" xfId="0" applyNumberFormat="1" applyFont="1" applyFill="1" applyBorder="1" applyAlignment="1">
      <alignment horizontal="center"/>
    </xf>
    <xf numFmtId="1" fontId="57" fillId="37" borderId="17" xfId="0" applyNumberFormat="1" applyFont="1" applyFill="1" applyBorder="1" applyAlignment="1">
      <alignment horizontal="center" vertical="center" wrapText="1"/>
    </xf>
    <xf numFmtId="12" fontId="7" fillId="38" borderId="11" xfId="0" applyNumberFormat="1" applyFont="1" applyFill="1" applyBorder="1" applyAlignment="1">
      <alignment/>
    </xf>
    <xf numFmtId="3" fontId="9" fillId="34" borderId="10" xfId="0" applyNumberFormat="1" applyFont="1" applyFill="1" applyBorder="1" applyAlignment="1">
      <alignment horizontal="center" wrapText="1"/>
    </xf>
    <xf numFmtId="0" fontId="7" fillId="38" borderId="10" xfId="0" applyFont="1" applyFill="1" applyBorder="1" applyAlignment="1">
      <alignment horizontal="center"/>
    </xf>
    <xf numFmtId="3" fontId="9" fillId="34" borderId="10" xfId="0" applyNumberFormat="1" applyFont="1" applyFill="1" applyBorder="1" applyAlignment="1">
      <alignment horizontal="center"/>
    </xf>
    <xf numFmtId="3" fontId="9" fillId="41" borderId="20" xfId="0" applyNumberFormat="1" applyFont="1" applyFill="1" applyBorder="1" applyAlignment="1">
      <alignment horizontal="center"/>
    </xf>
    <xf numFmtId="180" fontId="9" fillId="37" borderId="10" xfId="0" applyNumberFormat="1" applyFont="1" applyFill="1" applyBorder="1" applyAlignment="1">
      <alignment horizontal="center"/>
    </xf>
    <xf numFmtId="1" fontId="9" fillId="40" borderId="10" xfId="0" applyNumberFormat="1" applyFont="1" applyFill="1" applyBorder="1" applyAlignment="1">
      <alignment horizontal="center" vertical="center" wrapText="1"/>
    </xf>
    <xf numFmtId="49" fontId="7" fillId="38" borderId="10" xfId="0" applyNumberFormat="1" applyFont="1" applyFill="1" applyBorder="1" applyAlignment="1">
      <alignment horizontal="center"/>
    </xf>
    <xf numFmtId="49" fontId="9" fillId="34" borderId="15" xfId="0" applyNumberFormat="1" applyFont="1" applyFill="1" applyBorder="1" applyAlignment="1">
      <alignment horizontal="center"/>
    </xf>
    <xf numFmtId="49" fontId="9" fillId="34" borderId="10" xfId="0" applyNumberFormat="1" applyFont="1" applyFill="1" applyBorder="1" applyAlignment="1">
      <alignment horizontal="center"/>
    </xf>
    <xf numFmtId="178" fontId="7" fillId="0" borderId="10" xfId="0" applyNumberFormat="1" applyFont="1" applyBorder="1" applyAlignment="1">
      <alignment horizontal="center"/>
    </xf>
    <xf numFmtId="178" fontId="7" fillId="33" borderId="20" xfId="0" applyNumberFormat="1" applyFont="1" applyFill="1" applyBorder="1" applyAlignment="1">
      <alignment horizontal="center"/>
    </xf>
    <xf numFmtId="178" fontId="7" fillId="0" borderId="15" xfId="0" applyNumberFormat="1" applyFont="1" applyBorder="1" applyAlignment="1">
      <alignment horizontal="center"/>
    </xf>
    <xf numFmtId="178" fontId="7" fillId="33" borderId="17" xfId="0" applyNumberFormat="1" applyFont="1" applyFill="1" applyBorder="1" applyAlignment="1">
      <alignment horizontal="center"/>
    </xf>
    <xf numFmtId="178" fontId="10" fillId="0" borderId="15" xfId="0" applyNumberFormat="1" applyFont="1" applyBorder="1" applyAlignment="1">
      <alignment horizontal="center"/>
    </xf>
    <xf numFmtId="178" fontId="10" fillId="33" borderId="17" xfId="0" applyNumberFormat="1" applyFont="1" applyFill="1" applyBorder="1" applyAlignment="1">
      <alignment horizontal="center"/>
    </xf>
    <xf numFmtId="178" fontId="10" fillId="33" borderId="10" xfId="0" applyNumberFormat="1" applyFont="1" applyFill="1" applyBorder="1" applyAlignment="1">
      <alignment horizontal="center"/>
    </xf>
    <xf numFmtId="178" fontId="10" fillId="38" borderId="10" xfId="0" applyNumberFormat="1" applyFont="1" applyFill="1" applyBorder="1" applyAlignment="1">
      <alignment horizontal="center"/>
    </xf>
    <xf numFmtId="178" fontId="10" fillId="33" borderId="12" xfId="0" applyNumberFormat="1" applyFont="1" applyFill="1" applyBorder="1" applyAlignment="1">
      <alignment horizontal="center"/>
    </xf>
    <xf numFmtId="3" fontId="7" fillId="33" borderId="12" xfId="0" applyNumberFormat="1" applyFont="1" applyFill="1" applyBorder="1" applyAlignment="1">
      <alignment horizontal="center"/>
    </xf>
    <xf numFmtId="0" fontId="7" fillId="44" borderId="22" xfId="54" applyFont="1" applyFill="1" applyBorder="1" applyAlignment="1">
      <alignment horizontal="center"/>
      <protection/>
    </xf>
    <xf numFmtId="3" fontId="7" fillId="39" borderId="10" xfId="0" applyNumberFormat="1" applyFont="1" applyFill="1" applyBorder="1" applyAlignment="1">
      <alignment horizontal="center"/>
    </xf>
    <xf numFmtId="178" fontId="7" fillId="37" borderId="10" xfId="0" applyNumberFormat="1" applyFont="1" applyFill="1" applyBorder="1" applyAlignment="1">
      <alignment horizontal="center"/>
    </xf>
    <xf numFmtId="178" fontId="10" fillId="37" borderId="17" xfId="0" applyNumberFormat="1" applyFont="1" applyFill="1" applyBorder="1" applyAlignment="1">
      <alignment horizontal="center"/>
    </xf>
    <xf numFmtId="178" fontId="10" fillId="37" borderId="11" xfId="0" applyNumberFormat="1" applyFont="1" applyFill="1" applyBorder="1" applyAlignment="1">
      <alignment horizontal="center"/>
    </xf>
    <xf numFmtId="178" fontId="10" fillId="37" borderId="10" xfId="0" applyNumberFormat="1" applyFont="1" applyFill="1" applyBorder="1" applyAlignment="1">
      <alignment horizontal="center"/>
    </xf>
    <xf numFmtId="0" fontId="7" fillId="37" borderId="10" xfId="0" applyFont="1" applyFill="1" applyBorder="1" applyAlignment="1">
      <alignment horizontal="center"/>
    </xf>
    <xf numFmtId="178" fontId="57" fillId="41" borderId="10" xfId="0" applyNumberFormat="1" applyFont="1" applyFill="1" applyBorder="1" applyAlignment="1">
      <alignment horizontal="center"/>
    </xf>
    <xf numFmtId="178" fontId="10" fillId="0" borderId="20" xfId="0" applyNumberFormat="1" applyFont="1" applyBorder="1" applyAlignment="1">
      <alignment horizontal="center"/>
    </xf>
    <xf numFmtId="178" fontId="10" fillId="0" borderId="14" xfId="0" applyNumberFormat="1" applyFont="1" applyBorder="1" applyAlignment="1">
      <alignment horizontal="center"/>
    </xf>
    <xf numFmtId="178" fontId="7" fillId="33" borderId="15" xfId="0" applyNumberFormat="1" applyFont="1" applyFill="1" applyBorder="1" applyAlignment="1">
      <alignment horizontal="center"/>
    </xf>
    <xf numFmtId="178" fontId="10" fillId="0" borderId="17" xfId="0" applyNumberFormat="1" applyFont="1" applyBorder="1" applyAlignment="1">
      <alignment horizontal="center"/>
    </xf>
    <xf numFmtId="0" fontId="7" fillId="38" borderId="17" xfId="0" applyFont="1" applyFill="1" applyBorder="1" applyAlignment="1">
      <alignment horizontal="center" vertical="center" wrapText="1"/>
    </xf>
    <xf numFmtId="1" fontId="57" fillId="38" borderId="10" xfId="0" applyNumberFormat="1" applyFont="1" applyFill="1" applyBorder="1" applyAlignment="1">
      <alignment horizontal="center"/>
    </xf>
    <xf numFmtId="1" fontId="58" fillId="0" borderId="11" xfId="0" applyNumberFormat="1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1" fontId="58" fillId="34" borderId="10" xfId="0" applyNumberFormat="1" applyFont="1" applyFill="1" applyBorder="1" applyAlignment="1">
      <alignment horizontal="center"/>
    </xf>
    <xf numFmtId="1" fontId="58" fillId="37" borderId="17" xfId="0" applyNumberFormat="1" applyFont="1" applyFill="1" applyBorder="1" applyAlignment="1">
      <alignment horizontal="center" vertical="center" wrapText="1"/>
    </xf>
    <xf numFmtId="1" fontId="58" fillId="0" borderId="23" xfId="0" applyNumberFormat="1" applyFont="1" applyFill="1" applyBorder="1" applyAlignment="1">
      <alignment horizontal="center"/>
    </xf>
    <xf numFmtId="1" fontId="9" fillId="34" borderId="10" xfId="0" applyNumberFormat="1" applyFont="1" applyFill="1" applyBorder="1" applyAlignment="1">
      <alignment horizontal="center" vertical="center" wrapText="1"/>
    </xf>
    <xf numFmtId="0" fontId="9" fillId="45" borderId="10" xfId="0" applyFont="1" applyFill="1" applyBorder="1" applyAlignment="1">
      <alignment horizontal="center" vertical="center" wrapText="1"/>
    </xf>
    <xf numFmtId="12" fontId="7" fillId="38" borderId="10" xfId="0" applyNumberFormat="1" applyFont="1" applyFill="1" applyBorder="1" applyAlignment="1">
      <alignment horizontal="center" vertical="center" wrapText="1"/>
    </xf>
    <xf numFmtId="1" fontId="7" fillId="33" borderId="11" xfId="0" applyNumberFormat="1" applyFont="1" applyFill="1" applyBorder="1" applyAlignment="1">
      <alignment horizontal="center"/>
    </xf>
    <xf numFmtId="178" fontId="7" fillId="38" borderId="10" xfId="0" applyNumberFormat="1" applyFont="1" applyFill="1" applyBorder="1" applyAlignment="1">
      <alignment horizontal="center"/>
    </xf>
    <xf numFmtId="178" fontId="10" fillId="33" borderId="20" xfId="0" applyNumberFormat="1" applyFont="1" applyFill="1" applyBorder="1" applyAlignment="1">
      <alignment horizontal="center"/>
    </xf>
    <xf numFmtId="178" fontId="10" fillId="33" borderId="15" xfId="0" applyNumberFormat="1" applyFont="1" applyFill="1" applyBorder="1" applyAlignment="1">
      <alignment horizontal="center"/>
    </xf>
    <xf numFmtId="180" fontId="9" fillId="34" borderId="15" xfId="0" applyNumberFormat="1" applyFont="1" applyFill="1" applyBorder="1" applyAlignment="1">
      <alignment horizontal="center"/>
    </xf>
    <xf numFmtId="180" fontId="9" fillId="41" borderId="17" xfId="0" applyNumberFormat="1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7" fillId="0" borderId="0" xfId="0" applyFont="1" applyAlignment="1">
      <alignment wrapText="1"/>
    </xf>
    <xf numFmtId="0" fontId="58" fillId="0" borderId="11" xfId="0" applyNumberFormat="1" applyFont="1" applyBorder="1" applyAlignment="1">
      <alignment horizontal="center"/>
    </xf>
    <xf numFmtId="178" fontId="10" fillId="0" borderId="13" xfId="0" applyNumberFormat="1" applyFont="1" applyBorder="1" applyAlignment="1">
      <alignment horizontal="center"/>
    </xf>
    <xf numFmtId="178" fontId="7" fillId="0" borderId="11" xfId="0" applyNumberFormat="1" applyFont="1" applyBorder="1" applyAlignment="1">
      <alignment horizontal="center"/>
    </xf>
    <xf numFmtId="178" fontId="7" fillId="0" borderId="17" xfId="0" applyNumberFormat="1" applyFont="1" applyBorder="1" applyAlignment="1">
      <alignment horizontal="center"/>
    </xf>
    <xf numFmtId="178" fontId="7" fillId="0" borderId="18" xfId="0" applyNumberFormat="1" applyFont="1" applyBorder="1" applyAlignment="1">
      <alignment horizontal="center"/>
    </xf>
    <xf numFmtId="12" fontId="10" fillId="0" borderId="11" xfId="0" applyNumberFormat="1" applyFont="1" applyBorder="1" applyAlignment="1">
      <alignment horizontal="center" wrapText="1"/>
    </xf>
    <xf numFmtId="0" fontId="9" fillId="40" borderId="17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/>
    </xf>
    <xf numFmtId="3" fontId="7" fillId="38" borderId="10" xfId="0" applyNumberFormat="1" applyFont="1" applyFill="1" applyBorder="1" applyAlignment="1">
      <alignment horizontal="center"/>
    </xf>
    <xf numFmtId="3" fontId="7" fillId="33" borderId="17" xfId="0" applyNumberFormat="1" applyFont="1" applyFill="1" applyBorder="1" applyAlignment="1">
      <alignment horizontal="center"/>
    </xf>
    <xf numFmtId="3" fontId="9" fillId="41" borderId="17" xfId="0" applyNumberFormat="1" applyFont="1" applyFill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9" fillId="37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78" fontId="10" fillId="33" borderId="16" xfId="0" applyNumberFormat="1" applyFont="1" applyFill="1" applyBorder="1" applyAlignment="1">
      <alignment horizontal="center"/>
    </xf>
    <xf numFmtId="0" fontId="13" fillId="33" borderId="10" xfId="55" applyFont="1" applyFill="1" applyBorder="1" applyAlignment="1">
      <alignment horizontal="center"/>
      <protection/>
    </xf>
    <xf numFmtId="0" fontId="14" fillId="33" borderId="10" xfId="55" applyFont="1" applyFill="1" applyBorder="1">
      <alignment/>
      <protection/>
    </xf>
    <xf numFmtId="1" fontId="9" fillId="34" borderId="10" xfId="0" applyNumberFormat="1" applyFont="1" applyFill="1" applyBorder="1" applyAlignment="1">
      <alignment horizontal="center" wrapText="1"/>
    </xf>
    <xf numFmtId="0" fontId="59" fillId="0" borderId="10" xfId="0" applyFont="1" applyBorder="1" applyAlignment="1">
      <alignment horizontal="center" vertical="center" wrapText="1"/>
    </xf>
    <xf numFmtId="12" fontId="10" fillId="0" borderId="1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15" xfId="0" applyFont="1" applyBorder="1" applyAlignment="1">
      <alignment/>
    </xf>
    <xf numFmtId="0" fontId="7" fillId="42" borderId="10" xfId="0" applyFont="1" applyFill="1" applyBorder="1" applyAlignment="1">
      <alignment/>
    </xf>
    <xf numFmtId="178" fontId="7" fillId="33" borderId="13" xfId="0" applyNumberFormat="1" applyFont="1" applyFill="1" applyBorder="1" applyAlignment="1">
      <alignment horizontal="left"/>
    </xf>
    <xf numFmtId="0" fontId="7" fillId="39" borderId="10" xfId="0" applyFont="1" applyFill="1" applyBorder="1" applyAlignment="1">
      <alignment horizontal="left"/>
    </xf>
    <xf numFmtId="0" fontId="7" fillId="37" borderId="10" xfId="0" applyFont="1" applyFill="1" applyBorder="1" applyAlignment="1">
      <alignment horizontal="left"/>
    </xf>
    <xf numFmtId="0" fontId="7" fillId="38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left" vertical="justify"/>
    </xf>
    <xf numFmtId="0" fontId="7" fillId="0" borderId="10" xfId="0" applyFont="1" applyBorder="1" applyAlignment="1">
      <alignment horizontal="left" vertical="justify"/>
    </xf>
    <xf numFmtId="178" fontId="7" fillId="33" borderId="23" xfId="0" applyNumberFormat="1" applyFont="1" applyFill="1" applyBorder="1" applyAlignment="1">
      <alignment horizontal="center"/>
    </xf>
    <xf numFmtId="178" fontId="7" fillId="38" borderId="11" xfId="0" applyNumberFormat="1" applyFont="1" applyFill="1" applyBorder="1" applyAlignment="1">
      <alignment horizontal="center" vertical="center" wrapText="1"/>
    </xf>
    <xf numFmtId="182" fontId="57" fillId="45" borderId="10" xfId="0" applyNumberFormat="1" applyFont="1" applyFill="1" applyBorder="1" applyAlignment="1">
      <alignment horizontal="center"/>
    </xf>
    <xf numFmtId="178" fontId="10" fillId="38" borderId="14" xfId="0" applyNumberFormat="1" applyFont="1" applyFill="1" applyBorder="1" applyAlignment="1">
      <alignment horizontal="center"/>
    </xf>
    <xf numFmtId="0" fontId="9" fillId="34" borderId="20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8" borderId="24" xfId="0" applyFont="1" applyFill="1" applyBorder="1" applyAlignment="1">
      <alignment horizontal="center" vertical="center" wrapText="1"/>
    </xf>
    <xf numFmtId="0" fontId="7" fillId="38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/>
    </xf>
    <xf numFmtId="0" fontId="7" fillId="38" borderId="0" xfId="0" applyFont="1" applyFill="1" applyBorder="1" applyAlignment="1">
      <alignment horizontal="center"/>
    </xf>
    <xf numFmtId="0" fontId="7" fillId="38" borderId="0" xfId="0" applyFont="1" applyFill="1" applyBorder="1" applyAlignment="1">
      <alignment horizontal="center" vertical="center" wrapText="1"/>
    </xf>
    <xf numFmtId="0" fontId="9" fillId="38" borderId="0" xfId="0" applyFont="1" applyFill="1" applyBorder="1" applyAlignment="1">
      <alignment horizontal="center" vertical="center" wrapText="1"/>
    </xf>
    <xf numFmtId="0" fontId="2" fillId="38" borderId="0" xfId="0" applyFont="1" applyFill="1" applyAlignment="1">
      <alignment/>
    </xf>
    <xf numFmtId="17" fontId="13" fillId="33" borderId="11" xfId="55" applyNumberFormat="1" applyFont="1" applyFill="1" applyBorder="1" applyAlignment="1">
      <alignment horizontal="center"/>
      <protection/>
    </xf>
    <xf numFmtId="0" fontId="13" fillId="33" borderId="17" xfId="55" applyFont="1" applyFill="1" applyBorder="1" applyAlignment="1">
      <alignment horizontal="center"/>
      <protection/>
    </xf>
    <xf numFmtId="0" fontId="14" fillId="33" borderId="12" xfId="55" applyFont="1" applyFill="1" applyBorder="1" applyAlignment="1">
      <alignment/>
      <protection/>
    </xf>
    <xf numFmtId="0" fontId="14" fillId="33" borderId="16" xfId="55" applyFont="1" applyFill="1" applyBorder="1" applyAlignment="1">
      <alignment/>
      <protection/>
    </xf>
    <xf numFmtId="0" fontId="14" fillId="33" borderId="15" xfId="55" applyFont="1" applyFill="1" applyBorder="1" applyAlignment="1">
      <alignment/>
      <protection/>
    </xf>
    <xf numFmtId="0" fontId="11" fillId="33" borderId="13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center"/>
    </xf>
    <xf numFmtId="0" fontId="13" fillId="33" borderId="19" xfId="0" applyFont="1" applyFill="1" applyBorder="1" applyAlignment="1">
      <alignment horizontal="center"/>
    </xf>
    <xf numFmtId="0" fontId="13" fillId="33" borderId="23" xfId="0" applyFont="1" applyFill="1" applyBorder="1" applyAlignment="1">
      <alignment horizontal="center"/>
    </xf>
    <xf numFmtId="0" fontId="13" fillId="33" borderId="26" xfId="0" applyFont="1" applyFill="1" applyBorder="1" applyAlignment="1">
      <alignment horizontal="center"/>
    </xf>
    <xf numFmtId="0" fontId="13" fillId="33" borderId="14" xfId="0" applyFont="1" applyFill="1" applyBorder="1" applyAlignment="1">
      <alignment horizontal="center"/>
    </xf>
    <xf numFmtId="0" fontId="13" fillId="33" borderId="20" xfId="0" applyFont="1" applyFill="1" applyBorder="1" applyAlignment="1">
      <alignment horizontal="center"/>
    </xf>
    <xf numFmtId="0" fontId="13" fillId="33" borderId="10" xfId="55" applyFont="1" applyFill="1" applyBorder="1" applyAlignment="1">
      <alignment horizontal="center"/>
      <protection/>
    </xf>
    <xf numFmtId="0" fontId="13" fillId="33" borderId="13" xfId="55" applyFont="1" applyFill="1" applyBorder="1" applyAlignment="1">
      <alignment horizontal="center"/>
      <protection/>
    </xf>
    <xf numFmtId="0" fontId="13" fillId="33" borderId="19" xfId="55" applyFont="1" applyFill="1" applyBorder="1" applyAlignment="1">
      <alignment horizontal="center"/>
      <protection/>
    </xf>
    <xf numFmtId="0" fontId="13" fillId="33" borderId="23" xfId="55" applyFont="1" applyFill="1" applyBorder="1" applyAlignment="1">
      <alignment horizontal="center"/>
      <protection/>
    </xf>
    <xf numFmtId="0" fontId="13" fillId="33" borderId="26" xfId="55" applyFont="1" applyFill="1" applyBorder="1" applyAlignment="1">
      <alignment horizontal="center"/>
      <protection/>
    </xf>
    <xf numFmtId="0" fontId="13" fillId="33" borderId="14" xfId="55" applyFont="1" applyFill="1" applyBorder="1" applyAlignment="1">
      <alignment horizontal="center"/>
      <protection/>
    </xf>
    <xf numFmtId="0" fontId="13" fillId="33" borderId="20" xfId="55" applyFont="1" applyFill="1" applyBorder="1" applyAlignment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Hoja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5314950" y="27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086475" y="27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1400175</xdr:colOff>
      <xdr:row>0</xdr:row>
      <xdr:rowOff>19050</xdr:rowOff>
    </xdr:from>
    <xdr:to>
      <xdr:col>0</xdr:col>
      <xdr:colOff>3105150</xdr:colOff>
      <xdr:row>5</xdr:row>
      <xdr:rowOff>85725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1"/>
        <a:srcRect l="32067" t="6509" r="33300" b="16264"/>
        <a:stretch>
          <a:fillRect/>
        </a:stretch>
      </xdr:blipFill>
      <xdr:spPr>
        <a:xfrm>
          <a:off x="1400175" y="19050"/>
          <a:ext cx="17049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4" name="Line 1"/>
        <xdr:cNvSpPr>
          <a:spLocks/>
        </xdr:cNvSpPr>
      </xdr:nvSpPr>
      <xdr:spPr>
        <a:xfrm>
          <a:off x="5314950" y="27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086475" y="27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5314950" y="27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086475" y="27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1400175</xdr:colOff>
      <xdr:row>0</xdr:row>
      <xdr:rowOff>19050</xdr:rowOff>
    </xdr:from>
    <xdr:to>
      <xdr:col>0</xdr:col>
      <xdr:colOff>3105150</xdr:colOff>
      <xdr:row>5</xdr:row>
      <xdr:rowOff>0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1"/>
        <a:srcRect l="32067" t="6509" r="33300" b="16264"/>
        <a:stretch>
          <a:fillRect/>
        </a:stretch>
      </xdr:blipFill>
      <xdr:spPr>
        <a:xfrm>
          <a:off x="1400175" y="19050"/>
          <a:ext cx="1704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4" name="Line 1"/>
        <xdr:cNvSpPr>
          <a:spLocks/>
        </xdr:cNvSpPr>
      </xdr:nvSpPr>
      <xdr:spPr>
        <a:xfrm>
          <a:off x="5314950" y="27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086475" y="27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26"/>
  <sheetViews>
    <sheetView tabSelected="1" zoomScale="98" zoomScaleNormal="98" zoomScalePageLayoutView="0" workbookViewId="0" topLeftCell="A138">
      <pane xSplit="1" topLeftCell="B1" activePane="topRight" state="frozen"/>
      <selection pane="topLeft" activeCell="A25" sqref="A25"/>
      <selection pane="topRight" activeCell="C91" sqref="C91"/>
    </sheetView>
  </sheetViews>
  <sheetFormatPr defaultColWidth="11.421875" defaultRowHeight="12.75"/>
  <cols>
    <col min="1" max="1" width="68.28125" style="1" customWidth="1"/>
    <col min="2" max="2" width="11.421875" style="1" customWidth="1"/>
    <col min="3" max="3" width="11.57421875" style="1" customWidth="1"/>
    <col min="4" max="4" width="9.140625" style="1" customWidth="1"/>
    <col min="5" max="5" width="9.421875" style="1" customWidth="1"/>
    <col min="6" max="6" width="10.00390625" style="1" customWidth="1"/>
    <col min="7" max="7" width="9.57421875" style="1" customWidth="1"/>
    <col min="8" max="8" width="10.7109375" style="1" customWidth="1"/>
    <col min="9" max="9" width="16.421875" style="3" customWidth="1"/>
    <col min="10" max="10" width="18.00390625" style="1" customWidth="1"/>
    <col min="11" max="11" width="10.421875" style="1" customWidth="1"/>
    <col min="12" max="12" width="11.28125" style="1" customWidth="1"/>
    <col min="13" max="13" width="11.00390625" style="1" customWidth="1"/>
    <col min="14" max="14" width="12.00390625" style="1" customWidth="1"/>
    <col min="15" max="15" width="11.57421875" style="1" customWidth="1"/>
    <col min="16" max="16" width="11.00390625" style="1" customWidth="1"/>
    <col min="17" max="17" width="8.28125" style="1" customWidth="1"/>
    <col min="18" max="18" width="7.8515625" style="1" customWidth="1"/>
    <col min="19" max="19" width="12.7109375" style="1" customWidth="1"/>
    <col min="20" max="20" width="11.421875" style="1" customWidth="1"/>
    <col min="21" max="16384" width="11.421875" style="1" customWidth="1"/>
  </cols>
  <sheetData>
    <row r="1" spans="1:19" ht="11.25">
      <c r="A1" s="203"/>
      <c r="B1" s="206" t="s">
        <v>123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8"/>
      <c r="Q1" s="215" t="s">
        <v>124</v>
      </c>
      <c r="R1" s="216" t="s">
        <v>125</v>
      </c>
      <c r="S1" s="217"/>
    </row>
    <row r="2" spans="1:19" s="2" customFormat="1" ht="10.5">
      <c r="A2" s="204"/>
      <c r="B2" s="209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1"/>
      <c r="Q2" s="215"/>
      <c r="R2" s="218"/>
      <c r="S2" s="219"/>
    </row>
    <row r="3" spans="1:19" ht="12.75" customHeight="1">
      <c r="A3" s="204"/>
      <c r="B3" s="209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1"/>
      <c r="Q3" s="215"/>
      <c r="R3" s="220"/>
      <c r="S3" s="221"/>
    </row>
    <row r="4" spans="1:19" ht="11.25">
      <c r="A4" s="204"/>
      <c r="B4" s="209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1"/>
      <c r="Q4" s="222" t="s">
        <v>126</v>
      </c>
      <c r="R4" s="223">
        <v>1</v>
      </c>
      <c r="S4" s="224"/>
    </row>
    <row r="5" spans="1:19" ht="11.25">
      <c r="A5" s="204"/>
      <c r="B5" s="209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1"/>
      <c r="Q5" s="222"/>
      <c r="R5" s="225"/>
      <c r="S5" s="226"/>
    </row>
    <row r="6" spans="1:19" ht="11.25">
      <c r="A6" s="205"/>
      <c r="B6" s="209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1"/>
      <c r="Q6" s="222"/>
      <c r="R6" s="227"/>
      <c r="S6" s="228"/>
    </row>
    <row r="7" spans="1:19" ht="15">
      <c r="A7" s="172" t="s">
        <v>137</v>
      </c>
      <c r="B7" s="212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4"/>
      <c r="Q7" s="171" t="s">
        <v>127</v>
      </c>
      <c r="R7" s="201">
        <v>44713</v>
      </c>
      <c r="S7" s="202"/>
    </row>
    <row r="8" spans="1:19" ht="46.5" customHeight="1">
      <c r="A8" s="11" t="s">
        <v>64</v>
      </c>
      <c r="B8" s="52" t="s">
        <v>48</v>
      </c>
      <c r="C8" s="52" t="s">
        <v>47</v>
      </c>
      <c r="D8" s="52" t="s">
        <v>49</v>
      </c>
      <c r="E8" s="53" t="s">
        <v>51</v>
      </c>
      <c r="F8" s="52" t="s">
        <v>58</v>
      </c>
      <c r="G8" s="52" t="s">
        <v>59</v>
      </c>
      <c r="H8" s="52" t="s">
        <v>60</v>
      </c>
      <c r="I8" s="53" t="s">
        <v>53</v>
      </c>
      <c r="J8" s="54" t="s">
        <v>3</v>
      </c>
      <c r="K8" s="52" t="s">
        <v>50</v>
      </c>
      <c r="L8" s="52" t="s">
        <v>76</v>
      </c>
      <c r="M8" s="52" t="s">
        <v>46</v>
      </c>
      <c r="N8" s="53" t="s">
        <v>52</v>
      </c>
      <c r="O8" s="53" t="s">
        <v>54</v>
      </c>
      <c r="P8" s="53" t="s">
        <v>55</v>
      </c>
      <c r="Q8" s="53" t="s">
        <v>56</v>
      </c>
      <c r="R8" s="53" t="s">
        <v>57</v>
      </c>
      <c r="S8" s="54" t="s">
        <v>4</v>
      </c>
    </row>
    <row r="9" spans="1:19" s="8" customFormat="1" ht="12.75">
      <c r="A9" s="179" t="s">
        <v>5</v>
      </c>
      <c r="B9" s="6">
        <v>7</v>
      </c>
      <c r="C9" s="55">
        <v>14</v>
      </c>
      <c r="D9" s="6"/>
      <c r="E9" s="7">
        <f aca="true" t="shared" si="0" ref="E9:E16">SUM(B9:D9)</f>
        <v>21</v>
      </c>
      <c r="F9" s="56"/>
      <c r="G9" s="56"/>
      <c r="H9" s="57"/>
      <c r="I9" s="7">
        <f aca="true" t="shared" si="1" ref="I9:I16">SUM(F9:H9)</f>
        <v>0</v>
      </c>
      <c r="J9" s="58">
        <f aca="true" t="shared" si="2" ref="J9:J17">+E9+I9</f>
        <v>21</v>
      </c>
      <c r="K9" s="56"/>
      <c r="L9" s="56"/>
      <c r="M9" s="56"/>
      <c r="N9" s="7">
        <f>K9+L9+M9</f>
        <v>0</v>
      </c>
      <c r="O9" s="55"/>
      <c r="P9" s="55"/>
      <c r="Q9" s="55"/>
      <c r="R9" s="7">
        <f aca="true" t="shared" si="3" ref="R9:R16">SUM(O9:Q9)</f>
        <v>0</v>
      </c>
      <c r="S9" s="59">
        <f aca="true" t="shared" si="4" ref="S9:S17">J9+N9+R9</f>
        <v>21</v>
      </c>
    </row>
    <row r="10" spans="1:19" s="8" customFormat="1" ht="12.75">
      <c r="A10" s="179" t="s">
        <v>6</v>
      </c>
      <c r="B10" s="6">
        <v>114</v>
      </c>
      <c r="C10" s="55">
        <v>40</v>
      </c>
      <c r="D10" s="6"/>
      <c r="E10" s="7">
        <f t="shared" si="0"/>
        <v>154</v>
      </c>
      <c r="F10" s="56"/>
      <c r="G10" s="115"/>
      <c r="H10" s="57"/>
      <c r="I10" s="7">
        <f t="shared" si="1"/>
        <v>0</v>
      </c>
      <c r="J10" s="58">
        <f t="shared" si="2"/>
        <v>154</v>
      </c>
      <c r="K10" s="56"/>
      <c r="L10" s="56"/>
      <c r="M10" s="56"/>
      <c r="N10" s="7">
        <f aca="true" t="shared" si="5" ref="N10:N17">K10+L10+M10</f>
        <v>0</v>
      </c>
      <c r="O10" s="55"/>
      <c r="P10" s="55"/>
      <c r="Q10" s="55"/>
      <c r="R10" s="7">
        <f t="shared" si="3"/>
        <v>0</v>
      </c>
      <c r="S10" s="59">
        <f t="shared" si="4"/>
        <v>154</v>
      </c>
    </row>
    <row r="11" spans="1:19" s="8" customFormat="1" ht="12.75">
      <c r="A11" s="179" t="s">
        <v>7</v>
      </c>
      <c r="B11" s="6">
        <v>51</v>
      </c>
      <c r="C11" s="55">
        <v>104</v>
      </c>
      <c r="D11" s="6"/>
      <c r="E11" s="7">
        <f t="shared" si="0"/>
        <v>155</v>
      </c>
      <c r="F11" s="56"/>
      <c r="G11" s="56"/>
      <c r="H11" s="57"/>
      <c r="I11" s="7">
        <f t="shared" si="1"/>
        <v>0</v>
      </c>
      <c r="J11" s="58">
        <f t="shared" si="2"/>
        <v>155</v>
      </c>
      <c r="K11" s="56"/>
      <c r="L11" s="56"/>
      <c r="M11" s="56"/>
      <c r="N11" s="7">
        <f t="shared" si="5"/>
        <v>0</v>
      </c>
      <c r="O11" s="55"/>
      <c r="P11" s="55"/>
      <c r="Q11" s="55"/>
      <c r="R11" s="7">
        <f t="shared" si="3"/>
        <v>0</v>
      </c>
      <c r="S11" s="59">
        <f t="shared" si="4"/>
        <v>155</v>
      </c>
    </row>
    <row r="12" spans="1:19" s="8" customFormat="1" ht="12.75">
      <c r="A12" s="179" t="s">
        <v>8</v>
      </c>
      <c r="B12" s="6">
        <v>9</v>
      </c>
      <c r="C12" s="55">
        <v>25</v>
      </c>
      <c r="D12" s="6"/>
      <c r="E12" s="7">
        <f t="shared" si="0"/>
        <v>34</v>
      </c>
      <c r="F12" s="56"/>
      <c r="G12" s="188"/>
      <c r="H12" s="57"/>
      <c r="I12" s="7">
        <f t="shared" si="1"/>
        <v>0</v>
      </c>
      <c r="J12" s="58">
        <f t="shared" si="2"/>
        <v>34</v>
      </c>
      <c r="K12" s="56"/>
      <c r="L12" s="56"/>
      <c r="M12" s="56"/>
      <c r="N12" s="7">
        <f t="shared" si="5"/>
        <v>0</v>
      </c>
      <c r="O12" s="55"/>
      <c r="P12" s="55"/>
      <c r="Q12" s="55"/>
      <c r="R12" s="7">
        <f t="shared" si="3"/>
        <v>0</v>
      </c>
      <c r="S12" s="59">
        <f t="shared" si="4"/>
        <v>34</v>
      </c>
    </row>
    <row r="13" spans="1:19" s="8" customFormat="1" ht="12.75">
      <c r="A13" s="179" t="s">
        <v>114</v>
      </c>
      <c r="B13" s="6">
        <v>0</v>
      </c>
      <c r="C13" s="55">
        <v>0</v>
      </c>
      <c r="D13" s="6"/>
      <c r="E13" s="7">
        <f t="shared" si="0"/>
        <v>0</v>
      </c>
      <c r="F13" s="56"/>
      <c r="G13" s="56"/>
      <c r="H13" s="57"/>
      <c r="I13" s="7">
        <f t="shared" si="1"/>
        <v>0</v>
      </c>
      <c r="J13" s="58">
        <f t="shared" si="2"/>
        <v>0</v>
      </c>
      <c r="K13" s="56"/>
      <c r="L13" s="56"/>
      <c r="M13" s="56"/>
      <c r="N13" s="7">
        <f t="shared" si="5"/>
        <v>0</v>
      </c>
      <c r="O13" s="55"/>
      <c r="P13" s="55"/>
      <c r="Q13" s="55"/>
      <c r="R13" s="7">
        <f t="shared" si="3"/>
        <v>0</v>
      </c>
      <c r="S13" s="59">
        <f t="shared" si="4"/>
        <v>0</v>
      </c>
    </row>
    <row r="14" spans="1:19" s="8" customFormat="1" ht="12.75">
      <c r="A14" s="179" t="s">
        <v>135</v>
      </c>
      <c r="B14" s="6">
        <v>15</v>
      </c>
      <c r="C14" s="55">
        <v>34</v>
      </c>
      <c r="D14" s="6"/>
      <c r="E14" s="7">
        <f t="shared" si="0"/>
        <v>49</v>
      </c>
      <c r="F14" s="56"/>
      <c r="G14" s="56"/>
      <c r="H14" s="57"/>
      <c r="I14" s="7">
        <f t="shared" si="1"/>
        <v>0</v>
      </c>
      <c r="J14" s="58">
        <f t="shared" si="2"/>
        <v>49</v>
      </c>
      <c r="K14" s="56"/>
      <c r="L14" s="56"/>
      <c r="M14" s="56"/>
      <c r="N14" s="7">
        <f>SUM(K14:M14)</f>
        <v>0</v>
      </c>
      <c r="O14" s="55"/>
      <c r="P14" s="55"/>
      <c r="Q14" s="55"/>
      <c r="R14" s="7">
        <f>SUM(O14:Q14)</f>
        <v>0</v>
      </c>
      <c r="S14" s="59">
        <f t="shared" si="4"/>
        <v>49</v>
      </c>
    </row>
    <row r="15" spans="1:19" s="8" customFormat="1" ht="12.75">
      <c r="A15" s="179" t="s">
        <v>113</v>
      </c>
      <c r="B15" s="6">
        <v>0</v>
      </c>
      <c r="C15" s="55">
        <v>0</v>
      </c>
      <c r="D15" s="6"/>
      <c r="E15" s="7">
        <f>SUM(B15:D15)</f>
        <v>0</v>
      </c>
      <c r="F15" s="56"/>
      <c r="G15" s="56"/>
      <c r="H15" s="57"/>
      <c r="I15" s="7">
        <f>SUM(F15:H15)</f>
        <v>0</v>
      </c>
      <c r="J15" s="58">
        <f>+E15+I15</f>
        <v>0</v>
      </c>
      <c r="K15" s="56"/>
      <c r="L15" s="56"/>
      <c r="M15" s="56"/>
      <c r="N15" s="7">
        <f t="shared" si="5"/>
        <v>0</v>
      </c>
      <c r="O15" s="55"/>
      <c r="P15" s="55"/>
      <c r="Q15" s="55"/>
      <c r="R15" s="7">
        <f>SUM(O15:Q15)</f>
        <v>0</v>
      </c>
      <c r="S15" s="59">
        <f>J15+N15+R15</f>
        <v>0</v>
      </c>
    </row>
    <row r="16" spans="1:20" s="8" customFormat="1" ht="12.75">
      <c r="A16" s="179" t="s">
        <v>122</v>
      </c>
      <c r="B16" s="6">
        <v>17</v>
      </c>
      <c r="C16" s="55">
        <v>34</v>
      </c>
      <c r="D16" s="6"/>
      <c r="E16" s="7">
        <f t="shared" si="0"/>
        <v>51</v>
      </c>
      <c r="F16" s="56"/>
      <c r="G16" s="56"/>
      <c r="H16" s="57"/>
      <c r="I16" s="7">
        <f t="shared" si="1"/>
        <v>0</v>
      </c>
      <c r="J16" s="58">
        <f t="shared" si="2"/>
        <v>51</v>
      </c>
      <c r="K16" s="56"/>
      <c r="L16" s="56"/>
      <c r="M16" s="56"/>
      <c r="N16" s="7">
        <f t="shared" si="5"/>
        <v>0</v>
      </c>
      <c r="O16" s="55"/>
      <c r="P16" s="55"/>
      <c r="Q16" s="55"/>
      <c r="R16" s="7">
        <f t="shared" si="3"/>
        <v>0</v>
      </c>
      <c r="S16" s="59">
        <f t="shared" si="4"/>
        <v>51</v>
      </c>
      <c r="T16" s="19"/>
    </row>
    <row r="17" spans="1:20" s="8" customFormat="1" ht="12.75">
      <c r="A17" s="9" t="s">
        <v>9</v>
      </c>
      <c r="B17" s="10">
        <f aca="true" t="shared" si="6" ref="B17:I17">SUM(B9:B16)</f>
        <v>213</v>
      </c>
      <c r="C17" s="10">
        <f t="shared" si="6"/>
        <v>251</v>
      </c>
      <c r="D17" s="10">
        <f t="shared" si="6"/>
        <v>0</v>
      </c>
      <c r="E17" s="10">
        <f t="shared" si="6"/>
        <v>464</v>
      </c>
      <c r="F17" s="10">
        <f t="shared" si="6"/>
        <v>0</v>
      </c>
      <c r="G17" s="10">
        <f t="shared" si="6"/>
        <v>0</v>
      </c>
      <c r="H17" s="10">
        <f t="shared" si="6"/>
        <v>0</v>
      </c>
      <c r="I17" s="60">
        <f t="shared" si="6"/>
        <v>0</v>
      </c>
      <c r="J17" s="60">
        <f t="shared" si="2"/>
        <v>464</v>
      </c>
      <c r="K17" s="10">
        <f>SUM(K9:K16)</f>
        <v>0</v>
      </c>
      <c r="L17" s="10">
        <f>SUM(L9:L16)</f>
        <v>0</v>
      </c>
      <c r="M17" s="10">
        <f>SUM(M9:M16)</f>
        <v>0</v>
      </c>
      <c r="N17" s="10">
        <f t="shared" si="5"/>
        <v>0</v>
      </c>
      <c r="O17" s="10">
        <f>SUM(O9:O16)</f>
        <v>0</v>
      </c>
      <c r="P17" s="60">
        <f>SUM(P9:P16)</f>
        <v>0</v>
      </c>
      <c r="Q17" s="60">
        <f>SUM(Q9:Q16)</f>
        <v>0</v>
      </c>
      <c r="R17" s="9">
        <f>SUM(R9:R16)</f>
        <v>0</v>
      </c>
      <c r="S17" s="60">
        <f t="shared" si="4"/>
        <v>464</v>
      </c>
      <c r="T17" s="19"/>
    </row>
    <row r="18" spans="1:20" s="8" customFormat="1" ht="25.5">
      <c r="A18" s="153" t="s">
        <v>72</v>
      </c>
      <c r="B18" s="68" t="s">
        <v>48</v>
      </c>
      <c r="C18" s="68" t="s">
        <v>47</v>
      </c>
      <c r="D18" s="68" t="s">
        <v>49</v>
      </c>
      <c r="E18" s="62" t="s">
        <v>51</v>
      </c>
      <c r="F18" s="68" t="s">
        <v>0</v>
      </c>
      <c r="G18" s="68" t="s">
        <v>1</v>
      </c>
      <c r="H18" s="68" t="s">
        <v>2</v>
      </c>
      <c r="I18" s="62" t="s">
        <v>53</v>
      </c>
      <c r="J18" s="63" t="s">
        <v>3</v>
      </c>
      <c r="K18" s="68" t="s">
        <v>50</v>
      </c>
      <c r="L18" s="68" t="s">
        <v>78</v>
      </c>
      <c r="M18" s="68" t="s">
        <v>46</v>
      </c>
      <c r="N18" s="62" t="s">
        <v>52</v>
      </c>
      <c r="O18" s="11" t="s">
        <v>54</v>
      </c>
      <c r="P18" s="11" t="s">
        <v>55</v>
      </c>
      <c r="Q18" s="11" t="s">
        <v>56</v>
      </c>
      <c r="R18" s="12" t="s">
        <v>57</v>
      </c>
      <c r="S18" s="63" t="s">
        <v>4</v>
      </c>
      <c r="T18" s="19"/>
    </row>
    <row r="19" spans="1:20" s="8" customFormat="1" ht="12.75">
      <c r="A19" s="180" t="s">
        <v>70</v>
      </c>
      <c r="B19" s="13">
        <v>91</v>
      </c>
      <c r="C19" s="107">
        <v>72</v>
      </c>
      <c r="D19" s="116"/>
      <c r="E19" s="14">
        <f>SUM(B19:D19)</f>
        <v>163</v>
      </c>
      <c r="F19" s="117"/>
      <c r="G19" s="15"/>
      <c r="H19" s="102"/>
      <c r="I19" s="7">
        <f>SUM(F19:H19)</f>
        <v>0</v>
      </c>
      <c r="J19" s="64">
        <f>+E19+I19</f>
        <v>163</v>
      </c>
      <c r="K19" s="15"/>
      <c r="L19" s="15"/>
      <c r="M19" s="15"/>
      <c r="N19" s="73">
        <f>SUM(K19:M19)</f>
        <v>0</v>
      </c>
      <c r="O19" s="15"/>
      <c r="P19" s="15"/>
      <c r="Q19" s="16"/>
      <c r="R19" s="73">
        <f>SUM(O19:Q19)</f>
        <v>0</v>
      </c>
      <c r="S19" s="71">
        <f>J19+N19+R19</f>
        <v>163</v>
      </c>
      <c r="T19" s="19"/>
    </row>
    <row r="20" spans="1:20" s="8" customFormat="1" ht="12.75">
      <c r="A20" s="179" t="s">
        <v>71</v>
      </c>
      <c r="B20" s="6">
        <v>126</v>
      </c>
      <c r="C20" s="6">
        <v>187</v>
      </c>
      <c r="D20" s="6"/>
      <c r="E20" s="7">
        <f>SUM(B20:D20)</f>
        <v>313</v>
      </c>
      <c r="F20" s="6"/>
      <c r="G20" s="6"/>
      <c r="H20" s="6"/>
      <c r="I20" s="7">
        <f>SUM(F20:H20)</f>
        <v>0</v>
      </c>
      <c r="J20" s="64">
        <f>+E20+I20</f>
        <v>313</v>
      </c>
      <c r="K20" s="16"/>
      <c r="L20" s="15"/>
      <c r="M20" s="15"/>
      <c r="N20" s="62">
        <f>SUM(K20:M20)</f>
        <v>0</v>
      </c>
      <c r="O20" s="15"/>
      <c r="P20" s="15"/>
      <c r="Q20" s="16"/>
      <c r="R20" s="12">
        <f>SUM(O20:Q20)</f>
        <v>0</v>
      </c>
      <c r="S20" s="64">
        <f>J20+N20+R20</f>
        <v>313</v>
      </c>
      <c r="T20" s="19"/>
    </row>
    <row r="21" spans="1:20" s="8" customFormat="1" ht="12.75">
      <c r="A21" s="179" t="s">
        <v>99</v>
      </c>
      <c r="B21" s="6">
        <v>0</v>
      </c>
      <c r="C21" s="107">
        <v>2</v>
      </c>
      <c r="D21" s="118"/>
      <c r="E21" s="7">
        <f>SUM(B21:D21)</f>
        <v>2</v>
      </c>
      <c r="F21" s="115"/>
      <c r="G21" s="16"/>
      <c r="H21" s="101"/>
      <c r="I21" s="7">
        <f>SUM(F21:H21)</f>
        <v>0</v>
      </c>
      <c r="J21" s="64">
        <f>+E21+I21</f>
        <v>2</v>
      </c>
      <c r="K21" s="16"/>
      <c r="L21" s="15"/>
      <c r="M21" s="15"/>
      <c r="N21" s="62">
        <f>SUM(K21:M21)</f>
        <v>0</v>
      </c>
      <c r="O21" s="15"/>
      <c r="P21" s="15"/>
      <c r="Q21" s="16"/>
      <c r="R21" s="12">
        <f>SUM(O21:Q21)</f>
        <v>0</v>
      </c>
      <c r="S21" s="64">
        <f>J21+N21+R21</f>
        <v>2</v>
      </c>
      <c r="T21" s="19"/>
    </row>
    <row r="22" spans="1:20" s="8" customFormat="1" ht="12.75">
      <c r="A22" s="179" t="s">
        <v>98</v>
      </c>
      <c r="B22" s="6">
        <v>4</v>
      </c>
      <c r="C22" s="107">
        <v>6</v>
      </c>
      <c r="D22" s="118"/>
      <c r="E22" s="7">
        <f>SUM(B22:D22)</f>
        <v>10</v>
      </c>
      <c r="F22" s="115"/>
      <c r="G22" s="16"/>
      <c r="H22" s="101"/>
      <c r="I22" s="7">
        <f>SUM(F22:H22)</f>
        <v>0</v>
      </c>
      <c r="J22" s="64">
        <f>+E22+I22</f>
        <v>10</v>
      </c>
      <c r="K22" s="16"/>
      <c r="L22" s="15"/>
      <c r="M22" s="15"/>
      <c r="N22" s="73">
        <f>SUM(K22:M22)</f>
        <v>0</v>
      </c>
      <c r="O22" s="15"/>
      <c r="P22" s="15"/>
      <c r="Q22" s="16"/>
      <c r="R22" s="73">
        <f>SUM(O22:Q22)</f>
        <v>0</v>
      </c>
      <c r="S22" s="71">
        <f>J22+N22+R22</f>
        <v>10</v>
      </c>
      <c r="T22" s="19"/>
    </row>
    <row r="23" spans="1:20" s="8" customFormat="1" ht="12.75">
      <c r="A23" s="181" t="s">
        <v>61</v>
      </c>
      <c r="B23" s="65">
        <f aca="true" t="shared" si="7" ref="B23:J23">B19/B20*100</f>
        <v>72.22222222222221</v>
      </c>
      <c r="C23" s="65">
        <f t="shared" si="7"/>
        <v>38.50267379679144</v>
      </c>
      <c r="D23" s="65" t="e">
        <f t="shared" si="7"/>
        <v>#DIV/0!</v>
      </c>
      <c r="E23" s="66">
        <f t="shared" si="7"/>
        <v>52.07667731629393</v>
      </c>
      <c r="F23" s="65" t="e">
        <f t="shared" si="7"/>
        <v>#DIV/0!</v>
      </c>
      <c r="G23" s="65" t="e">
        <f>G19/G20*100</f>
        <v>#DIV/0!</v>
      </c>
      <c r="H23" s="65" t="e">
        <f t="shared" si="7"/>
        <v>#DIV/0!</v>
      </c>
      <c r="I23" s="65" t="e">
        <f t="shared" si="7"/>
        <v>#DIV/0!</v>
      </c>
      <c r="J23" s="65">
        <f t="shared" si="7"/>
        <v>52.07667731629393</v>
      </c>
      <c r="K23" s="65" t="e">
        <f aca="true" t="shared" si="8" ref="K23:S23">K19/K20*100</f>
        <v>#DIV/0!</v>
      </c>
      <c r="L23" s="65" t="e">
        <f>L19/L20*100</f>
        <v>#DIV/0!</v>
      </c>
      <c r="M23" s="65" t="e">
        <f t="shared" si="8"/>
        <v>#DIV/0!</v>
      </c>
      <c r="N23" s="65" t="e">
        <f t="shared" si="8"/>
        <v>#DIV/0!</v>
      </c>
      <c r="O23" s="65" t="e">
        <f t="shared" si="8"/>
        <v>#DIV/0!</v>
      </c>
      <c r="P23" s="65" t="e">
        <f t="shared" si="8"/>
        <v>#DIV/0!</v>
      </c>
      <c r="Q23" s="65" t="e">
        <f t="shared" si="8"/>
        <v>#DIV/0!</v>
      </c>
      <c r="R23" s="65" t="e">
        <f t="shared" si="8"/>
        <v>#DIV/0!</v>
      </c>
      <c r="S23" s="66">
        <f t="shared" si="8"/>
        <v>52.07667731629393</v>
      </c>
      <c r="T23" s="19"/>
    </row>
    <row r="24" spans="1:20" s="8" customFormat="1" ht="12.75">
      <c r="A24" s="179" t="s">
        <v>13</v>
      </c>
      <c r="B24" s="67">
        <f>B22*100/B20</f>
        <v>3.1746031746031744</v>
      </c>
      <c r="C24" s="67">
        <f aca="true" t="shared" si="9" ref="C24:H24">C22*100/C20</f>
        <v>3.2085561497326203</v>
      </c>
      <c r="D24" s="67" t="e">
        <f t="shared" si="9"/>
        <v>#DIV/0!</v>
      </c>
      <c r="E24" s="67">
        <f aca="true" t="shared" si="10" ref="E24:R24">E22*100/(E20+E22)</f>
        <v>3.0959752321981426</v>
      </c>
      <c r="F24" s="67" t="e">
        <f t="shared" si="9"/>
        <v>#DIV/0!</v>
      </c>
      <c r="G24" s="67" t="e">
        <f t="shared" si="9"/>
        <v>#DIV/0!</v>
      </c>
      <c r="H24" s="67" t="e">
        <f t="shared" si="9"/>
        <v>#DIV/0!</v>
      </c>
      <c r="I24" s="67" t="e">
        <f t="shared" si="10"/>
        <v>#DIV/0!</v>
      </c>
      <c r="J24" s="67">
        <f t="shared" si="10"/>
        <v>3.0959752321981426</v>
      </c>
      <c r="K24" s="67" t="e">
        <f t="shared" si="10"/>
        <v>#DIV/0!</v>
      </c>
      <c r="L24" s="67" t="e">
        <f t="shared" si="10"/>
        <v>#DIV/0!</v>
      </c>
      <c r="M24" s="67" t="e">
        <f t="shared" si="10"/>
        <v>#DIV/0!</v>
      </c>
      <c r="N24" s="67" t="e">
        <f t="shared" si="10"/>
        <v>#DIV/0!</v>
      </c>
      <c r="O24" s="67" t="e">
        <f t="shared" si="10"/>
        <v>#DIV/0!</v>
      </c>
      <c r="P24" s="67" t="e">
        <f t="shared" si="10"/>
        <v>#DIV/0!</v>
      </c>
      <c r="Q24" s="67" t="e">
        <f t="shared" si="10"/>
        <v>#DIV/0!</v>
      </c>
      <c r="R24" s="67" t="e">
        <f t="shared" si="10"/>
        <v>#DIV/0!</v>
      </c>
      <c r="S24" s="74">
        <f>S22*100/S20</f>
        <v>3.194888178913738</v>
      </c>
      <c r="T24" s="19"/>
    </row>
    <row r="25" spans="1:20" s="8" customFormat="1" ht="25.5">
      <c r="A25" s="11" t="s">
        <v>74</v>
      </c>
      <c r="B25" s="68" t="s">
        <v>48</v>
      </c>
      <c r="C25" s="68" t="s">
        <v>47</v>
      </c>
      <c r="D25" s="68" t="s">
        <v>49</v>
      </c>
      <c r="E25" s="62" t="s">
        <v>51</v>
      </c>
      <c r="F25" s="68" t="s">
        <v>0</v>
      </c>
      <c r="G25" s="68" t="s">
        <v>1</v>
      </c>
      <c r="H25" s="68" t="s">
        <v>2</v>
      </c>
      <c r="I25" s="62" t="s">
        <v>53</v>
      </c>
      <c r="J25" s="63" t="s">
        <v>3</v>
      </c>
      <c r="K25" s="68" t="s">
        <v>50</v>
      </c>
      <c r="L25" s="68" t="s">
        <v>78</v>
      </c>
      <c r="M25" s="68" t="s">
        <v>46</v>
      </c>
      <c r="N25" s="62" t="s">
        <v>52</v>
      </c>
      <c r="O25" s="11" t="s">
        <v>54</v>
      </c>
      <c r="P25" s="11" t="s">
        <v>55</v>
      </c>
      <c r="Q25" s="11" t="s">
        <v>56</v>
      </c>
      <c r="R25" s="12" t="s">
        <v>57</v>
      </c>
      <c r="S25" s="63" t="s">
        <v>4</v>
      </c>
      <c r="T25" s="19"/>
    </row>
    <row r="26" spans="1:20" s="8" customFormat="1" ht="12.75">
      <c r="A26" s="179" t="s">
        <v>5</v>
      </c>
      <c r="B26" s="6">
        <v>5</v>
      </c>
      <c r="C26" s="29">
        <v>8</v>
      </c>
      <c r="D26" s="29"/>
      <c r="E26" s="69">
        <f aca="true" t="shared" si="11" ref="E26:E34">SUM(B26:D26)</f>
        <v>13</v>
      </c>
      <c r="F26" s="29"/>
      <c r="G26" s="29"/>
      <c r="H26" s="29"/>
      <c r="I26" s="7">
        <f aca="true" t="shared" si="12" ref="I26:I34">SUM(F26:H26)</f>
        <v>0</v>
      </c>
      <c r="J26" s="58">
        <f aca="true" t="shared" si="13" ref="J26:J34">E26+I26</f>
        <v>13</v>
      </c>
      <c r="K26" s="29"/>
      <c r="L26" s="29"/>
      <c r="M26" s="29"/>
      <c r="N26" s="69">
        <f aca="true" t="shared" si="14" ref="N26:N34">SUM(K26:M26)</f>
        <v>0</v>
      </c>
      <c r="O26" s="55"/>
      <c r="P26" s="29"/>
      <c r="Q26" s="16"/>
      <c r="R26" s="70">
        <f aca="true" t="shared" si="15" ref="R26:R34">SUM(O26:Q26)</f>
        <v>0</v>
      </c>
      <c r="S26" s="71">
        <f>(J26+N26+R26)</f>
        <v>13</v>
      </c>
      <c r="T26" s="19"/>
    </row>
    <row r="27" spans="1:46" s="8" customFormat="1" ht="12.75">
      <c r="A27" s="179" t="s">
        <v>6</v>
      </c>
      <c r="B27" s="6">
        <v>67</v>
      </c>
      <c r="C27" s="29">
        <v>26</v>
      </c>
      <c r="D27" s="29"/>
      <c r="E27" s="69">
        <f t="shared" si="11"/>
        <v>93</v>
      </c>
      <c r="F27" s="29"/>
      <c r="G27" s="29"/>
      <c r="H27" s="29"/>
      <c r="I27" s="7">
        <f t="shared" si="12"/>
        <v>0</v>
      </c>
      <c r="J27" s="58">
        <f t="shared" si="13"/>
        <v>93</v>
      </c>
      <c r="K27" s="29"/>
      <c r="L27" s="29"/>
      <c r="M27" s="29"/>
      <c r="N27" s="69">
        <f t="shared" si="14"/>
        <v>0</v>
      </c>
      <c r="O27" s="55"/>
      <c r="P27" s="29"/>
      <c r="Q27" s="16"/>
      <c r="R27" s="70">
        <f t="shared" si="15"/>
        <v>0</v>
      </c>
      <c r="S27" s="71">
        <f aca="true" t="shared" si="16" ref="S27:S33">(J27+N27+R27)</f>
        <v>93</v>
      </c>
      <c r="T27" s="19"/>
      <c r="AT27" s="77"/>
    </row>
    <row r="28" spans="1:20" s="8" customFormat="1" ht="12.75">
      <c r="A28" s="179" t="s">
        <v>7</v>
      </c>
      <c r="B28" s="6">
        <v>42</v>
      </c>
      <c r="C28" s="29">
        <v>78</v>
      </c>
      <c r="D28" s="29"/>
      <c r="E28" s="69">
        <f t="shared" si="11"/>
        <v>120</v>
      </c>
      <c r="F28" s="29"/>
      <c r="G28" s="29"/>
      <c r="H28" s="29"/>
      <c r="I28" s="7">
        <f t="shared" si="12"/>
        <v>0</v>
      </c>
      <c r="J28" s="58">
        <f t="shared" si="13"/>
        <v>120</v>
      </c>
      <c r="K28" s="29"/>
      <c r="L28" s="29"/>
      <c r="M28" s="29"/>
      <c r="N28" s="69">
        <f t="shared" si="14"/>
        <v>0</v>
      </c>
      <c r="O28" s="55"/>
      <c r="P28" s="29"/>
      <c r="Q28" s="16"/>
      <c r="R28" s="70">
        <f t="shared" si="15"/>
        <v>0</v>
      </c>
      <c r="S28" s="71">
        <f t="shared" si="16"/>
        <v>120</v>
      </c>
      <c r="T28" s="19"/>
    </row>
    <row r="29" spans="1:20" s="8" customFormat="1" ht="12.75">
      <c r="A29" s="179" t="s">
        <v>8</v>
      </c>
      <c r="B29" s="6">
        <v>7</v>
      </c>
      <c r="C29" s="29">
        <v>17</v>
      </c>
      <c r="D29" s="29"/>
      <c r="E29" s="69">
        <f t="shared" si="11"/>
        <v>24</v>
      </c>
      <c r="F29" s="29"/>
      <c r="G29" s="29"/>
      <c r="H29" s="29"/>
      <c r="I29" s="7">
        <f t="shared" si="12"/>
        <v>0</v>
      </c>
      <c r="J29" s="58">
        <f t="shared" si="13"/>
        <v>24</v>
      </c>
      <c r="K29" s="29"/>
      <c r="L29" s="29"/>
      <c r="M29" s="29"/>
      <c r="N29" s="69">
        <f t="shared" si="14"/>
        <v>0</v>
      </c>
      <c r="O29" s="55"/>
      <c r="P29" s="29"/>
      <c r="Q29" s="55"/>
      <c r="R29" s="70">
        <f t="shared" si="15"/>
        <v>0</v>
      </c>
      <c r="S29" s="71">
        <f t="shared" si="16"/>
        <v>24</v>
      </c>
      <c r="T29" s="19"/>
    </row>
    <row r="30" spans="1:20" s="8" customFormat="1" ht="12.75">
      <c r="A30" s="179" t="s">
        <v>114</v>
      </c>
      <c r="B30" s="6">
        <v>0</v>
      </c>
      <c r="C30" s="55">
        <v>0</v>
      </c>
      <c r="D30" s="6"/>
      <c r="E30" s="7">
        <f>SUM(B30:D30)</f>
        <v>0</v>
      </c>
      <c r="F30" s="56"/>
      <c r="G30" s="56"/>
      <c r="H30" s="57"/>
      <c r="I30" s="7">
        <f t="shared" si="12"/>
        <v>0</v>
      </c>
      <c r="J30" s="58">
        <f>+E30+I30</f>
        <v>0</v>
      </c>
      <c r="K30" s="56"/>
      <c r="L30" s="56"/>
      <c r="M30" s="56"/>
      <c r="N30" s="7">
        <f>SUM(K30:M30)</f>
        <v>0</v>
      </c>
      <c r="O30" s="55"/>
      <c r="P30" s="55"/>
      <c r="Q30" s="55"/>
      <c r="R30" s="7">
        <f t="shared" si="15"/>
        <v>0</v>
      </c>
      <c r="S30" s="71">
        <f t="shared" si="16"/>
        <v>0</v>
      </c>
      <c r="T30" s="19"/>
    </row>
    <row r="31" spans="1:20" s="8" customFormat="1" ht="12.75">
      <c r="A31" s="179" t="s">
        <v>135</v>
      </c>
      <c r="B31" s="6">
        <v>7</v>
      </c>
      <c r="C31" s="29">
        <v>18</v>
      </c>
      <c r="D31" s="29"/>
      <c r="E31" s="69">
        <f>SUM(B31:D31)</f>
        <v>25</v>
      </c>
      <c r="F31" s="156"/>
      <c r="G31" s="156"/>
      <c r="H31" s="156"/>
      <c r="I31" s="7">
        <f>SUM(F31:H31)</f>
        <v>0</v>
      </c>
      <c r="J31" s="58">
        <f>+E31+I31</f>
        <v>25</v>
      </c>
      <c r="K31" s="156"/>
      <c r="L31" s="156"/>
      <c r="M31" s="156"/>
      <c r="N31" s="69">
        <f>SUM(K31:M31)</f>
        <v>0</v>
      </c>
      <c r="O31" s="55"/>
      <c r="P31" s="29"/>
      <c r="Q31" s="72"/>
      <c r="R31" s="75">
        <f t="shared" si="15"/>
        <v>0</v>
      </c>
      <c r="S31" s="71">
        <f t="shared" si="16"/>
        <v>25</v>
      </c>
      <c r="T31" s="19"/>
    </row>
    <row r="32" spans="1:20" s="8" customFormat="1" ht="12.75">
      <c r="A32" s="179" t="s">
        <v>113</v>
      </c>
      <c r="B32" s="6">
        <v>0</v>
      </c>
      <c r="C32" s="29">
        <v>0</v>
      </c>
      <c r="D32" s="29"/>
      <c r="E32" s="69">
        <f>SUM(B32:D32)</f>
        <v>0</v>
      </c>
      <c r="F32" s="29"/>
      <c r="G32" s="29"/>
      <c r="H32" s="29"/>
      <c r="I32" s="7">
        <f t="shared" si="12"/>
        <v>0</v>
      </c>
      <c r="J32" s="58">
        <f>E32+I32</f>
        <v>0</v>
      </c>
      <c r="K32" s="29"/>
      <c r="L32" s="29"/>
      <c r="M32" s="29"/>
      <c r="N32" s="69">
        <f>SUM(K32:M32)</f>
        <v>0</v>
      </c>
      <c r="O32" s="55"/>
      <c r="P32" s="29"/>
      <c r="Q32" s="72"/>
      <c r="R32" s="70">
        <f t="shared" si="15"/>
        <v>0</v>
      </c>
      <c r="S32" s="71">
        <f t="shared" si="16"/>
        <v>0</v>
      </c>
      <c r="T32" s="19"/>
    </row>
    <row r="33" spans="1:20" s="8" customFormat="1" ht="12.75">
      <c r="A33" s="179" t="s">
        <v>122</v>
      </c>
      <c r="B33" s="6">
        <v>14</v>
      </c>
      <c r="C33" s="55">
        <v>25</v>
      </c>
      <c r="D33" s="6"/>
      <c r="E33" s="7">
        <f>SUM(B33:D33)</f>
        <v>39</v>
      </c>
      <c r="F33" s="56"/>
      <c r="G33" s="56"/>
      <c r="H33" s="57"/>
      <c r="I33" s="7">
        <f t="shared" si="12"/>
        <v>0</v>
      </c>
      <c r="J33" s="58">
        <f>+E33+I33</f>
        <v>39</v>
      </c>
      <c r="K33" s="56"/>
      <c r="L33" s="56"/>
      <c r="M33" s="56"/>
      <c r="N33" s="7">
        <f>SUM(K33:M33)</f>
        <v>0</v>
      </c>
      <c r="O33" s="55"/>
      <c r="P33" s="55"/>
      <c r="Q33" s="55"/>
      <c r="R33" s="7">
        <f t="shared" si="15"/>
        <v>0</v>
      </c>
      <c r="S33" s="71">
        <f t="shared" si="16"/>
        <v>39</v>
      </c>
      <c r="T33" s="19"/>
    </row>
    <row r="34" spans="1:20" s="8" customFormat="1" ht="12.75">
      <c r="A34" s="9" t="s">
        <v>9</v>
      </c>
      <c r="B34" s="60">
        <f>SUM(B26:B33)</f>
        <v>142</v>
      </c>
      <c r="C34" s="60">
        <f>SUM(C26:C33)</f>
        <v>172</v>
      </c>
      <c r="D34" s="60">
        <f>SUM(D26:D33)</f>
        <v>0</v>
      </c>
      <c r="E34" s="60">
        <f t="shared" si="11"/>
        <v>314</v>
      </c>
      <c r="F34" s="60">
        <f>SUM(F26:F33)</f>
        <v>0</v>
      </c>
      <c r="G34" s="60">
        <f>SUM(G26:G33)</f>
        <v>0</v>
      </c>
      <c r="H34" s="60">
        <f>SUM(H26:H33)</f>
        <v>0</v>
      </c>
      <c r="I34" s="60">
        <f t="shared" si="12"/>
        <v>0</v>
      </c>
      <c r="J34" s="60">
        <f t="shared" si="13"/>
        <v>314</v>
      </c>
      <c r="K34" s="9">
        <f>SUM(K26:K33)</f>
        <v>0</v>
      </c>
      <c r="L34" s="9">
        <f>SUM(L26:L33)</f>
        <v>0</v>
      </c>
      <c r="M34" s="9">
        <f>SUM(M26:M33)</f>
        <v>0</v>
      </c>
      <c r="N34" s="9">
        <f t="shared" si="14"/>
        <v>0</v>
      </c>
      <c r="O34" s="9">
        <f>SUM(O26:O33)</f>
        <v>0</v>
      </c>
      <c r="P34" s="9">
        <f>SUM(P26:P33)</f>
        <v>0</v>
      </c>
      <c r="Q34" s="9">
        <f>SUM(Q26:Q33)</f>
        <v>0</v>
      </c>
      <c r="R34" s="9">
        <f t="shared" si="15"/>
        <v>0</v>
      </c>
      <c r="S34" s="9">
        <f>SUM(S26:S33)</f>
        <v>314</v>
      </c>
      <c r="T34" s="19"/>
    </row>
    <row r="35" spans="1:20" s="8" customFormat="1" ht="25.5">
      <c r="A35" s="153" t="s">
        <v>10</v>
      </c>
      <c r="B35" s="68" t="s">
        <v>48</v>
      </c>
      <c r="C35" s="68" t="s">
        <v>47</v>
      </c>
      <c r="D35" s="68" t="s">
        <v>49</v>
      </c>
      <c r="E35" s="62" t="s">
        <v>51</v>
      </c>
      <c r="F35" s="68" t="s">
        <v>0</v>
      </c>
      <c r="G35" s="68" t="s">
        <v>1</v>
      </c>
      <c r="H35" s="68" t="s">
        <v>2</v>
      </c>
      <c r="I35" s="62" t="s">
        <v>53</v>
      </c>
      <c r="J35" s="63" t="s">
        <v>3</v>
      </c>
      <c r="K35" s="68" t="s">
        <v>50</v>
      </c>
      <c r="L35" s="68" t="s">
        <v>77</v>
      </c>
      <c r="M35" s="68" t="s">
        <v>46</v>
      </c>
      <c r="N35" s="62" t="s">
        <v>52</v>
      </c>
      <c r="O35" s="11" t="s">
        <v>54</v>
      </c>
      <c r="P35" s="11" t="s">
        <v>55</v>
      </c>
      <c r="Q35" s="11" t="s">
        <v>56</v>
      </c>
      <c r="R35" s="12" t="s">
        <v>57</v>
      </c>
      <c r="S35" s="63" t="s">
        <v>4</v>
      </c>
      <c r="T35" s="19"/>
    </row>
    <row r="36" spans="1:20" s="8" customFormat="1" ht="12.75">
      <c r="A36" s="180" t="s">
        <v>11</v>
      </c>
      <c r="B36" s="13">
        <v>56</v>
      </c>
      <c r="C36" s="117">
        <v>41</v>
      </c>
      <c r="D36" s="119"/>
      <c r="E36" s="14">
        <f>SUM(B36:D36)</f>
        <v>97</v>
      </c>
      <c r="F36" s="115"/>
      <c r="G36" s="16"/>
      <c r="H36" s="16"/>
      <c r="I36" s="7">
        <f>SUM(F36:H36)</f>
        <v>0</v>
      </c>
      <c r="J36" s="58">
        <f>E36+I36</f>
        <v>97</v>
      </c>
      <c r="K36" s="16"/>
      <c r="L36" s="16"/>
      <c r="M36" s="16"/>
      <c r="N36" s="73">
        <f>SUM(K36:M36)</f>
        <v>0</v>
      </c>
      <c r="O36" s="15"/>
      <c r="P36" s="16"/>
      <c r="Q36" s="15"/>
      <c r="R36" s="73">
        <f>SUM(O36:Q36)</f>
        <v>0</v>
      </c>
      <c r="S36" s="71">
        <f>J36+N36+R36</f>
        <v>97</v>
      </c>
      <c r="T36" s="19"/>
    </row>
    <row r="37" spans="1:20" s="8" customFormat="1" ht="12.75">
      <c r="A37" s="179" t="s">
        <v>12</v>
      </c>
      <c r="B37" s="6">
        <v>86</v>
      </c>
      <c r="C37" s="6">
        <v>133</v>
      </c>
      <c r="D37" s="6"/>
      <c r="E37" s="14">
        <f>SUM(B37:D37)</f>
        <v>219</v>
      </c>
      <c r="F37" s="6"/>
      <c r="G37" s="6"/>
      <c r="H37" s="6"/>
      <c r="I37" s="7">
        <f>SUM(F37:H37)</f>
        <v>0</v>
      </c>
      <c r="J37" s="58">
        <f>E37+I37</f>
        <v>219</v>
      </c>
      <c r="K37" s="16"/>
      <c r="L37" s="16"/>
      <c r="M37" s="16"/>
      <c r="N37" s="73">
        <f>SUM(K37:M37)</f>
        <v>0</v>
      </c>
      <c r="O37" s="15"/>
      <c r="P37" s="16"/>
      <c r="Q37" s="15"/>
      <c r="R37" s="73">
        <f>SUM(O37:Q37)</f>
        <v>0</v>
      </c>
      <c r="S37" s="71">
        <f>J37+N37+R37</f>
        <v>219</v>
      </c>
      <c r="T37" s="19"/>
    </row>
    <row r="38" spans="1:20" s="8" customFormat="1" ht="12.75">
      <c r="A38" s="179" t="s">
        <v>99</v>
      </c>
      <c r="B38" s="6">
        <v>0</v>
      </c>
      <c r="C38" s="107">
        <v>2</v>
      </c>
      <c r="D38" s="118"/>
      <c r="E38" s="7">
        <f>SUM(B38:D38)</f>
        <v>2</v>
      </c>
      <c r="F38" s="115"/>
      <c r="G38" s="16"/>
      <c r="H38" s="101"/>
      <c r="I38" s="7">
        <f>SUM(F38:H38)</f>
        <v>0</v>
      </c>
      <c r="J38" s="58">
        <f>E38+I38</f>
        <v>2</v>
      </c>
      <c r="K38" s="16"/>
      <c r="L38" s="16"/>
      <c r="M38" s="15"/>
      <c r="N38" s="73">
        <f>SUM(K38:M38)</f>
        <v>0</v>
      </c>
      <c r="O38" s="15"/>
      <c r="P38" s="16"/>
      <c r="Q38" s="15"/>
      <c r="R38" s="73">
        <f>SUM(O38:Q38)</f>
        <v>0</v>
      </c>
      <c r="S38" s="71">
        <f>J38+N38+R38</f>
        <v>2</v>
      </c>
      <c r="T38" s="19"/>
    </row>
    <row r="39" spans="1:20" s="8" customFormat="1" ht="12.75">
      <c r="A39" s="181" t="s">
        <v>61</v>
      </c>
      <c r="B39" s="65">
        <f>B36/B37*100</f>
        <v>65.11627906976744</v>
      </c>
      <c r="C39" s="65">
        <f aca="true" t="shared" si="17" ref="C39:J39">C36/C37*100</f>
        <v>30.82706766917293</v>
      </c>
      <c r="D39" s="65" t="e">
        <f t="shared" si="17"/>
        <v>#DIV/0!</v>
      </c>
      <c r="E39" s="65">
        <f t="shared" si="17"/>
        <v>44.29223744292237</v>
      </c>
      <c r="F39" s="65" t="e">
        <f t="shared" si="17"/>
        <v>#DIV/0!</v>
      </c>
      <c r="G39" s="65" t="e">
        <f t="shared" si="17"/>
        <v>#DIV/0!</v>
      </c>
      <c r="H39" s="65" t="e">
        <f t="shared" si="17"/>
        <v>#DIV/0!</v>
      </c>
      <c r="I39" s="65" t="e">
        <f t="shared" si="17"/>
        <v>#DIV/0!</v>
      </c>
      <c r="J39" s="65">
        <f t="shared" si="17"/>
        <v>44.29223744292237</v>
      </c>
      <c r="K39" s="65" t="e">
        <f aca="true" t="shared" si="18" ref="K39:S39">K36/K37*100</f>
        <v>#DIV/0!</v>
      </c>
      <c r="L39" s="65" t="e">
        <f>L36/L37*100</f>
        <v>#DIV/0!</v>
      </c>
      <c r="M39" s="65" t="e">
        <f t="shared" si="18"/>
        <v>#DIV/0!</v>
      </c>
      <c r="N39" s="65" t="e">
        <f t="shared" si="18"/>
        <v>#DIV/0!</v>
      </c>
      <c r="O39" s="65" t="e">
        <f t="shared" si="18"/>
        <v>#DIV/0!</v>
      </c>
      <c r="P39" s="65" t="e">
        <f t="shared" si="18"/>
        <v>#DIV/0!</v>
      </c>
      <c r="Q39" s="65" t="e">
        <f t="shared" si="18"/>
        <v>#DIV/0!</v>
      </c>
      <c r="R39" s="65" t="e">
        <f t="shared" si="18"/>
        <v>#DIV/0!</v>
      </c>
      <c r="S39" s="66">
        <f t="shared" si="18"/>
        <v>44.29223744292237</v>
      </c>
      <c r="T39" s="19"/>
    </row>
    <row r="40" spans="1:19" ht="21.75" customHeight="1">
      <c r="A40" s="179" t="s">
        <v>13</v>
      </c>
      <c r="B40" s="67">
        <f>B38*100/B37</f>
        <v>0</v>
      </c>
      <c r="C40" s="67">
        <f aca="true" t="shared" si="19" ref="C40:H40">C38*100/C37</f>
        <v>1.5037593984962405</v>
      </c>
      <c r="D40" s="67" t="e">
        <f t="shared" si="19"/>
        <v>#DIV/0!</v>
      </c>
      <c r="E40" s="67">
        <f aca="true" t="shared" si="20" ref="E40:S40">E38*100/(E37+E38)</f>
        <v>0.9049773755656109</v>
      </c>
      <c r="F40" s="67" t="e">
        <f t="shared" si="19"/>
        <v>#DIV/0!</v>
      </c>
      <c r="G40" s="67" t="e">
        <f t="shared" si="19"/>
        <v>#DIV/0!</v>
      </c>
      <c r="H40" s="67" t="e">
        <f t="shared" si="19"/>
        <v>#DIV/0!</v>
      </c>
      <c r="I40" s="67" t="e">
        <f t="shared" si="20"/>
        <v>#DIV/0!</v>
      </c>
      <c r="J40" s="67">
        <f t="shared" si="20"/>
        <v>0.9049773755656109</v>
      </c>
      <c r="K40" s="67" t="e">
        <f t="shared" si="20"/>
        <v>#DIV/0!</v>
      </c>
      <c r="L40" s="67" t="e">
        <f t="shared" si="20"/>
        <v>#DIV/0!</v>
      </c>
      <c r="M40" s="67" t="e">
        <f t="shared" si="20"/>
        <v>#DIV/0!</v>
      </c>
      <c r="N40" s="67" t="e">
        <f t="shared" si="20"/>
        <v>#DIV/0!</v>
      </c>
      <c r="O40" s="67" t="e">
        <f t="shared" si="20"/>
        <v>#DIV/0!</v>
      </c>
      <c r="P40" s="67" t="e">
        <f t="shared" si="20"/>
        <v>#DIV/0!</v>
      </c>
      <c r="Q40" s="67" t="e">
        <f t="shared" si="20"/>
        <v>#DIV/0!</v>
      </c>
      <c r="R40" s="67" t="e">
        <f t="shared" si="20"/>
        <v>#DIV/0!</v>
      </c>
      <c r="S40" s="67">
        <f t="shared" si="20"/>
        <v>0.9049773755656109</v>
      </c>
    </row>
    <row r="41" spans="1:20" s="8" customFormat="1" ht="25.5">
      <c r="A41" s="11" t="s">
        <v>73</v>
      </c>
      <c r="B41" s="68" t="s">
        <v>48</v>
      </c>
      <c r="C41" s="68" t="s">
        <v>47</v>
      </c>
      <c r="D41" s="68" t="s">
        <v>49</v>
      </c>
      <c r="E41" s="62" t="s">
        <v>51</v>
      </c>
      <c r="F41" s="68" t="s">
        <v>0</v>
      </c>
      <c r="G41" s="68" t="s">
        <v>1</v>
      </c>
      <c r="H41" s="68" t="s">
        <v>2</v>
      </c>
      <c r="I41" s="62" t="s">
        <v>53</v>
      </c>
      <c r="J41" s="63" t="s">
        <v>3</v>
      </c>
      <c r="K41" s="68" t="s">
        <v>50</v>
      </c>
      <c r="L41" s="68" t="s">
        <v>78</v>
      </c>
      <c r="M41" s="68" t="s">
        <v>46</v>
      </c>
      <c r="N41" s="62" t="s">
        <v>52</v>
      </c>
      <c r="O41" s="11" t="s">
        <v>54</v>
      </c>
      <c r="P41" s="11" t="s">
        <v>55</v>
      </c>
      <c r="Q41" s="11" t="s">
        <v>56</v>
      </c>
      <c r="R41" s="12" t="s">
        <v>57</v>
      </c>
      <c r="S41" s="63" t="s">
        <v>4</v>
      </c>
      <c r="T41" s="19"/>
    </row>
    <row r="42" spans="1:20" s="8" customFormat="1" ht="12.75">
      <c r="A42" s="182" t="s">
        <v>66</v>
      </c>
      <c r="B42" s="29">
        <v>0</v>
      </c>
      <c r="C42" s="29">
        <v>0</v>
      </c>
      <c r="D42" s="29">
        <v>0</v>
      </c>
      <c r="E42" s="69">
        <f>SUM(B42:D42)</f>
        <v>0</v>
      </c>
      <c r="F42" s="29">
        <v>0</v>
      </c>
      <c r="G42" s="29">
        <v>0</v>
      </c>
      <c r="H42" s="29">
        <v>0</v>
      </c>
      <c r="I42" s="7">
        <f>SUM(F42:H42)</f>
        <v>0</v>
      </c>
      <c r="J42" s="58">
        <f>+E42+I42</f>
        <v>0</v>
      </c>
      <c r="K42" s="29">
        <v>0</v>
      </c>
      <c r="L42" s="29">
        <v>0</v>
      </c>
      <c r="M42" s="29">
        <v>0</v>
      </c>
      <c r="N42" s="69">
        <f>SUM(K42:M42)</f>
        <v>0</v>
      </c>
      <c r="O42" s="29">
        <v>0</v>
      </c>
      <c r="P42" s="29">
        <v>0</v>
      </c>
      <c r="Q42" s="29">
        <v>0</v>
      </c>
      <c r="R42" s="70">
        <f>SUM(O42:Q42)</f>
        <v>0</v>
      </c>
      <c r="S42" s="59">
        <f>J42+N42+R42</f>
        <v>0</v>
      </c>
      <c r="T42" s="19"/>
    </row>
    <row r="43" spans="1:19" s="8" customFormat="1" ht="12.75">
      <c r="A43" s="182" t="s">
        <v>67</v>
      </c>
      <c r="B43" s="29">
        <v>0</v>
      </c>
      <c r="C43" s="29">
        <v>0</v>
      </c>
      <c r="D43" s="29">
        <v>0</v>
      </c>
      <c r="E43" s="69">
        <f>SUM(B43:D43)</f>
        <v>0</v>
      </c>
      <c r="F43" s="29">
        <v>0</v>
      </c>
      <c r="G43" s="29">
        <v>0</v>
      </c>
      <c r="H43" s="29">
        <v>0</v>
      </c>
      <c r="I43" s="7">
        <f>SUM(F43:H43)</f>
        <v>0</v>
      </c>
      <c r="J43" s="58">
        <f>+E43+I43</f>
        <v>0</v>
      </c>
      <c r="K43" s="29">
        <v>0</v>
      </c>
      <c r="L43" s="29">
        <v>0</v>
      </c>
      <c r="M43" s="29">
        <v>0</v>
      </c>
      <c r="N43" s="69">
        <f>SUM(K43:M43)</f>
        <v>0</v>
      </c>
      <c r="O43" s="29">
        <v>0</v>
      </c>
      <c r="P43" s="29">
        <v>0</v>
      </c>
      <c r="Q43" s="29">
        <v>0</v>
      </c>
      <c r="R43" s="70">
        <f>SUM(O43:Q43)</f>
        <v>0</v>
      </c>
      <c r="S43" s="59">
        <f>J43+N43+R43</f>
        <v>0</v>
      </c>
    </row>
    <row r="44" spans="1:19" s="8" customFormat="1" ht="12.75">
      <c r="A44" s="182" t="s">
        <v>68</v>
      </c>
      <c r="B44" s="29">
        <v>0</v>
      </c>
      <c r="C44" s="29">
        <v>0</v>
      </c>
      <c r="D44" s="29">
        <v>0</v>
      </c>
      <c r="E44" s="69">
        <f>SUM(B44:D44)</f>
        <v>0</v>
      </c>
      <c r="F44" s="29">
        <v>0</v>
      </c>
      <c r="G44" s="29">
        <v>0</v>
      </c>
      <c r="H44" s="29">
        <v>0</v>
      </c>
      <c r="I44" s="7">
        <f>SUM(F44:H44)</f>
        <v>0</v>
      </c>
      <c r="J44" s="58">
        <f>+E44+I44</f>
        <v>0</v>
      </c>
      <c r="K44" s="29">
        <v>0</v>
      </c>
      <c r="L44" s="29">
        <v>0</v>
      </c>
      <c r="M44" s="29">
        <v>0</v>
      </c>
      <c r="N44" s="69">
        <f>SUM(K44:M44)</f>
        <v>0</v>
      </c>
      <c r="O44" s="29">
        <v>0</v>
      </c>
      <c r="P44" s="29">
        <v>0</v>
      </c>
      <c r="Q44" s="29">
        <v>0</v>
      </c>
      <c r="R44" s="70">
        <f>SUM(O44:Q44)</f>
        <v>0</v>
      </c>
      <c r="S44" s="59">
        <f>J44+N44+R44</f>
        <v>0</v>
      </c>
    </row>
    <row r="45" spans="1:20" s="8" customFormat="1" ht="25.5">
      <c r="A45" s="76" t="s">
        <v>14</v>
      </c>
      <c r="B45" s="11" t="s">
        <v>48</v>
      </c>
      <c r="C45" s="11" t="s">
        <v>47</v>
      </c>
      <c r="D45" s="11" t="s">
        <v>49</v>
      </c>
      <c r="E45" s="12" t="s">
        <v>51</v>
      </c>
      <c r="F45" s="11" t="s">
        <v>58</v>
      </c>
      <c r="G45" s="11" t="s">
        <v>59</v>
      </c>
      <c r="H45" s="11" t="s">
        <v>60</v>
      </c>
      <c r="I45" s="12" t="s">
        <v>53</v>
      </c>
      <c r="J45" s="61" t="s">
        <v>3</v>
      </c>
      <c r="K45" s="11" t="s">
        <v>50</v>
      </c>
      <c r="L45" s="11" t="s">
        <v>78</v>
      </c>
      <c r="M45" s="11" t="s">
        <v>46</v>
      </c>
      <c r="N45" s="12" t="s">
        <v>52</v>
      </c>
      <c r="O45" s="11" t="s">
        <v>54</v>
      </c>
      <c r="P45" s="11" t="s">
        <v>55</v>
      </c>
      <c r="Q45" s="11" t="s">
        <v>56</v>
      </c>
      <c r="R45" s="12" t="s">
        <v>57</v>
      </c>
      <c r="S45" s="61" t="s">
        <v>4</v>
      </c>
      <c r="T45" s="19"/>
    </row>
    <row r="46" spans="1:19" s="8" customFormat="1" ht="12.75">
      <c r="A46" s="163" t="s">
        <v>15</v>
      </c>
      <c r="B46" s="6">
        <v>491</v>
      </c>
      <c r="C46" s="6">
        <v>469</v>
      </c>
      <c r="D46" s="121"/>
      <c r="E46" s="7">
        <f>SUM(B46:D46)</f>
        <v>960</v>
      </c>
      <c r="F46" s="77"/>
      <c r="G46" s="77"/>
      <c r="H46" s="6"/>
      <c r="I46" s="7">
        <f aca="true" t="shared" si="21" ref="I46:I51">SUM(F46:H46)</f>
        <v>0</v>
      </c>
      <c r="J46" s="58">
        <f aca="true" t="shared" si="22" ref="J46:J51">E46+I46</f>
        <v>960</v>
      </c>
      <c r="K46" s="121"/>
      <c r="L46" s="121"/>
      <c r="M46" s="121"/>
      <c r="N46" s="7">
        <f aca="true" t="shared" si="23" ref="N46:N51">SUM(K46:M46)</f>
        <v>0</v>
      </c>
      <c r="O46" s="170"/>
      <c r="P46" s="77"/>
      <c r="Q46" s="55"/>
      <c r="R46" s="7">
        <f aca="true" t="shared" si="24" ref="R46:R52">SUM(O46:Q46)</f>
        <v>0</v>
      </c>
      <c r="S46" s="59">
        <f aca="true" t="shared" si="25" ref="S46:S51">J46+N46</f>
        <v>960</v>
      </c>
    </row>
    <row r="47" spans="1:19" s="8" customFormat="1" ht="12.75">
      <c r="A47" s="163" t="s">
        <v>16</v>
      </c>
      <c r="B47" s="6">
        <v>77</v>
      </c>
      <c r="C47" s="6">
        <v>93</v>
      </c>
      <c r="D47" s="121"/>
      <c r="E47" s="7">
        <f>SUM(B47:D47)</f>
        <v>170</v>
      </c>
      <c r="F47" s="77"/>
      <c r="G47" s="77"/>
      <c r="H47" s="77"/>
      <c r="I47" s="7">
        <f t="shared" si="21"/>
        <v>0</v>
      </c>
      <c r="J47" s="58">
        <f t="shared" si="22"/>
        <v>170</v>
      </c>
      <c r="K47" s="121"/>
      <c r="L47" s="121"/>
      <c r="M47" s="121"/>
      <c r="N47" s="7">
        <f t="shared" si="23"/>
        <v>0</v>
      </c>
      <c r="O47" s="77"/>
      <c r="P47" s="77"/>
      <c r="Q47" s="55"/>
      <c r="R47" s="7">
        <f t="shared" si="24"/>
        <v>0</v>
      </c>
      <c r="S47" s="59">
        <f t="shared" si="25"/>
        <v>170</v>
      </c>
    </row>
    <row r="48" spans="1:19" s="8" customFormat="1" ht="12.75">
      <c r="A48" s="163" t="s">
        <v>65</v>
      </c>
      <c r="B48" s="6">
        <v>67</v>
      </c>
      <c r="C48" s="6">
        <v>87</v>
      </c>
      <c r="D48" s="121"/>
      <c r="E48" s="7">
        <f>SUM(B48:D48)</f>
        <v>154</v>
      </c>
      <c r="F48" s="77"/>
      <c r="G48" s="77"/>
      <c r="H48" s="77"/>
      <c r="I48" s="7">
        <f t="shared" si="21"/>
        <v>0</v>
      </c>
      <c r="J48" s="58">
        <f t="shared" si="22"/>
        <v>154</v>
      </c>
      <c r="K48" s="121"/>
      <c r="L48" s="121"/>
      <c r="M48" s="122"/>
      <c r="N48" s="7">
        <f t="shared" si="23"/>
        <v>0</v>
      </c>
      <c r="O48" s="77"/>
      <c r="P48" s="77"/>
      <c r="Q48" s="55"/>
      <c r="R48" s="7">
        <f t="shared" si="24"/>
        <v>0</v>
      </c>
      <c r="S48" s="59">
        <f t="shared" si="25"/>
        <v>154</v>
      </c>
    </row>
    <row r="49" spans="1:19" s="8" customFormat="1" ht="12.75">
      <c r="A49" s="163" t="s">
        <v>17</v>
      </c>
      <c r="B49" s="6">
        <v>234</v>
      </c>
      <c r="C49" s="6">
        <v>311</v>
      </c>
      <c r="D49" s="121"/>
      <c r="E49" s="7">
        <f>SUM(B49:D49)</f>
        <v>545</v>
      </c>
      <c r="F49" s="77"/>
      <c r="G49" s="77"/>
      <c r="H49" s="77"/>
      <c r="I49" s="7">
        <f t="shared" si="21"/>
        <v>0</v>
      </c>
      <c r="J49" s="58">
        <f t="shared" si="22"/>
        <v>545</v>
      </c>
      <c r="K49" s="121"/>
      <c r="L49" s="121"/>
      <c r="M49" s="121"/>
      <c r="N49" s="7">
        <f t="shared" si="23"/>
        <v>0</v>
      </c>
      <c r="O49" s="77"/>
      <c r="P49" s="77"/>
      <c r="Q49" s="55"/>
      <c r="R49" s="7">
        <f t="shared" si="24"/>
        <v>0</v>
      </c>
      <c r="S49" s="59">
        <f t="shared" si="25"/>
        <v>545</v>
      </c>
    </row>
    <row r="50" spans="1:19" s="8" customFormat="1" ht="12.75">
      <c r="A50" s="163" t="s">
        <v>85</v>
      </c>
      <c r="B50" s="6">
        <v>7</v>
      </c>
      <c r="C50" s="6">
        <v>7</v>
      </c>
      <c r="D50" s="121"/>
      <c r="E50" s="7">
        <f>B50+C50+D50</f>
        <v>14</v>
      </c>
      <c r="F50" s="77"/>
      <c r="G50" s="77"/>
      <c r="H50" s="37"/>
      <c r="I50" s="7">
        <f t="shared" si="21"/>
        <v>0</v>
      </c>
      <c r="J50" s="58">
        <f t="shared" si="22"/>
        <v>14</v>
      </c>
      <c r="K50" s="121"/>
      <c r="L50" s="121"/>
      <c r="M50" s="121"/>
      <c r="N50" s="62">
        <f t="shared" si="23"/>
        <v>0</v>
      </c>
      <c r="O50" s="77"/>
      <c r="P50" s="77"/>
      <c r="Q50" s="55"/>
      <c r="R50" s="106">
        <f t="shared" si="24"/>
        <v>0</v>
      </c>
      <c r="S50" s="59">
        <f t="shared" si="25"/>
        <v>14</v>
      </c>
    </row>
    <row r="51" spans="1:19" s="8" customFormat="1" ht="12.75">
      <c r="A51" s="163" t="s">
        <v>86</v>
      </c>
      <c r="B51" s="6">
        <v>47</v>
      </c>
      <c r="C51" s="6">
        <v>57</v>
      </c>
      <c r="D51" s="121"/>
      <c r="E51" s="7">
        <f>B51+C51+D51</f>
        <v>104</v>
      </c>
      <c r="F51" s="77"/>
      <c r="G51" s="77"/>
      <c r="H51" s="37"/>
      <c r="I51" s="7">
        <f t="shared" si="21"/>
        <v>0</v>
      </c>
      <c r="J51" s="58">
        <f t="shared" si="22"/>
        <v>104</v>
      </c>
      <c r="K51" s="121"/>
      <c r="L51" s="121"/>
      <c r="M51" s="121"/>
      <c r="N51" s="62">
        <f t="shared" si="23"/>
        <v>0</v>
      </c>
      <c r="O51" s="77"/>
      <c r="P51" s="77"/>
      <c r="Q51" s="55"/>
      <c r="R51" s="106">
        <f t="shared" si="24"/>
        <v>0</v>
      </c>
      <c r="S51" s="59">
        <f t="shared" si="25"/>
        <v>104</v>
      </c>
    </row>
    <row r="52" spans="1:19" s="8" customFormat="1" ht="12.75">
      <c r="A52" s="163" t="s">
        <v>19</v>
      </c>
      <c r="B52" s="72">
        <v>0</v>
      </c>
      <c r="C52" s="6">
        <v>0</v>
      </c>
      <c r="D52" s="121"/>
      <c r="E52" s="75">
        <f>SUM(B52:D52)</f>
        <v>0</v>
      </c>
      <c r="F52" s="124"/>
      <c r="G52" s="124"/>
      <c r="H52" s="123"/>
      <c r="I52" s="75">
        <f>SUM(F52:H52)</f>
        <v>0</v>
      </c>
      <c r="J52" s="58">
        <f>E52+I52</f>
        <v>0</v>
      </c>
      <c r="K52" s="123"/>
      <c r="L52" s="124"/>
      <c r="M52" s="125"/>
      <c r="N52" s="7">
        <f>SUM(K52:M52)</f>
        <v>0</v>
      </c>
      <c r="O52" s="77"/>
      <c r="P52" s="125"/>
      <c r="Q52" s="55"/>
      <c r="R52" s="7">
        <f t="shared" si="24"/>
        <v>0</v>
      </c>
      <c r="S52" s="59">
        <f>J52+N52</f>
        <v>0</v>
      </c>
    </row>
    <row r="53" spans="1:20" s="36" customFormat="1" ht="12.75">
      <c r="A53" s="183" t="s">
        <v>91</v>
      </c>
      <c r="B53" s="78">
        <f aca="true" t="shared" si="26" ref="B53:I53">SUM(B46:B52)</f>
        <v>923</v>
      </c>
      <c r="C53" s="79">
        <f t="shared" si="26"/>
        <v>1024</v>
      </c>
      <c r="D53" s="49">
        <f t="shared" si="26"/>
        <v>0</v>
      </c>
      <c r="E53" s="79">
        <f t="shared" si="26"/>
        <v>1947</v>
      </c>
      <c r="F53" s="80">
        <f t="shared" si="26"/>
        <v>0</v>
      </c>
      <c r="G53" s="80">
        <f t="shared" si="26"/>
        <v>0</v>
      </c>
      <c r="H53" s="78">
        <f t="shared" si="26"/>
        <v>0</v>
      </c>
      <c r="I53" s="79">
        <f t="shared" si="26"/>
        <v>0</v>
      </c>
      <c r="J53" s="81">
        <f>E53+I53</f>
        <v>1947</v>
      </c>
      <c r="K53" s="79">
        <f>SUM(K46:K52)</f>
        <v>0</v>
      </c>
      <c r="L53" s="80">
        <f>SUM(L46:L52)</f>
        <v>0</v>
      </c>
      <c r="M53" s="79">
        <f>SUM(M46:M52)</f>
        <v>0</v>
      </c>
      <c r="N53" s="83">
        <f>SUM(K53:M53)</f>
        <v>0</v>
      </c>
      <c r="O53" s="126">
        <f>SUM(O46:O52)</f>
        <v>0</v>
      </c>
      <c r="P53" s="82">
        <f>SUM(P46:P52)</f>
        <v>0</v>
      </c>
      <c r="Q53" s="83">
        <f>SUM(Q46:Q52)</f>
        <v>0</v>
      </c>
      <c r="R53" s="83">
        <f>SUM(O53:Q53)</f>
        <v>0</v>
      </c>
      <c r="S53" s="83">
        <f>J53+N53</f>
        <v>1947</v>
      </c>
      <c r="T53" s="35"/>
    </row>
    <row r="54" spans="1:19" ht="12.75">
      <c r="A54" s="184" t="s">
        <v>18</v>
      </c>
      <c r="B54" s="84">
        <v>236</v>
      </c>
      <c r="C54" s="127">
        <v>180</v>
      </c>
      <c r="D54" s="128"/>
      <c r="E54" s="59">
        <f>SUM(B54:D54)</f>
        <v>416</v>
      </c>
      <c r="F54" s="85"/>
      <c r="G54" s="85"/>
      <c r="H54" s="129"/>
      <c r="I54" s="59">
        <f>SUM(F54:H54)</f>
        <v>0</v>
      </c>
      <c r="J54" s="58">
        <f>E54+I54</f>
        <v>416</v>
      </c>
      <c r="K54" s="130"/>
      <c r="L54" s="130"/>
      <c r="M54" s="130"/>
      <c r="N54" s="59">
        <f>SUM(K54:M54)</f>
        <v>0</v>
      </c>
      <c r="O54" s="85"/>
      <c r="P54" s="85"/>
      <c r="Q54" s="131"/>
      <c r="R54" s="59">
        <f>SUM(O54:Q54)</f>
        <v>0</v>
      </c>
      <c r="S54" s="59">
        <f>J54+N54</f>
        <v>416</v>
      </c>
    </row>
    <row r="55" spans="1:19" ht="25.5">
      <c r="A55" s="18" t="s">
        <v>20</v>
      </c>
      <c r="B55" s="11" t="s">
        <v>48</v>
      </c>
      <c r="C55" s="11" t="s">
        <v>47</v>
      </c>
      <c r="D55" s="11" t="s">
        <v>49</v>
      </c>
      <c r="E55" s="12" t="s">
        <v>51</v>
      </c>
      <c r="F55" s="11" t="s">
        <v>58</v>
      </c>
      <c r="G55" s="11" t="s">
        <v>59</v>
      </c>
      <c r="H55" s="11" t="s">
        <v>60</v>
      </c>
      <c r="I55" s="12" t="s">
        <v>53</v>
      </c>
      <c r="J55" s="61" t="s">
        <v>3</v>
      </c>
      <c r="K55" s="11" t="s">
        <v>50</v>
      </c>
      <c r="L55" s="11" t="s">
        <v>78</v>
      </c>
      <c r="M55" s="11" t="s">
        <v>46</v>
      </c>
      <c r="N55" s="62" t="s">
        <v>52</v>
      </c>
      <c r="O55" s="11" t="s">
        <v>54</v>
      </c>
      <c r="P55" s="11" t="s">
        <v>55</v>
      </c>
      <c r="Q55" s="11" t="s">
        <v>56</v>
      </c>
      <c r="R55" s="12" t="s">
        <v>57</v>
      </c>
      <c r="S55" s="61" t="s">
        <v>75</v>
      </c>
    </row>
    <row r="56" spans="1:19" ht="12.75">
      <c r="A56" s="163" t="s">
        <v>21</v>
      </c>
      <c r="B56" s="107">
        <v>7018</v>
      </c>
      <c r="C56" s="107">
        <v>9200</v>
      </c>
      <c r="D56" s="107"/>
      <c r="E56" s="7">
        <f>SUM(B56:D56)</f>
        <v>16218</v>
      </c>
      <c r="F56" s="107"/>
      <c r="G56" s="107"/>
      <c r="H56" s="107"/>
      <c r="I56" s="7">
        <f>SUM(F56:H56)</f>
        <v>0</v>
      </c>
      <c r="J56" s="58">
        <f>I56+E56</f>
        <v>16218</v>
      </c>
      <c r="K56" s="107"/>
      <c r="L56" s="107"/>
      <c r="M56" s="107"/>
      <c r="N56" s="14">
        <f>SUM(K56:M56)</f>
        <v>0</v>
      </c>
      <c r="O56" s="107"/>
      <c r="P56" s="107"/>
      <c r="Q56" s="125"/>
      <c r="R56" s="62">
        <f>SUM(O56:Q56)</f>
        <v>0</v>
      </c>
      <c r="S56" s="59">
        <f>J56+N56+R56</f>
        <v>16218</v>
      </c>
    </row>
    <row r="57" spans="1:19" ht="12.75">
      <c r="A57" s="163" t="s">
        <v>22</v>
      </c>
      <c r="B57" s="107">
        <v>5292</v>
      </c>
      <c r="C57" s="107">
        <v>7002</v>
      </c>
      <c r="D57" s="107"/>
      <c r="E57" s="7">
        <f>D57+C57+B57</f>
        <v>12294</v>
      </c>
      <c r="F57" s="107"/>
      <c r="G57" s="107"/>
      <c r="H57" s="107"/>
      <c r="I57" s="7">
        <f>SUM(F57:H57)</f>
        <v>0</v>
      </c>
      <c r="J57" s="58">
        <f>I57+E57</f>
        <v>12294</v>
      </c>
      <c r="K57" s="107"/>
      <c r="L57" s="107"/>
      <c r="M57" s="107"/>
      <c r="N57" s="14">
        <f>SUM(K57:M57)</f>
        <v>0</v>
      </c>
      <c r="O57" s="107"/>
      <c r="P57" s="107"/>
      <c r="Q57" s="107"/>
      <c r="R57" s="7">
        <f>SUM(O57:Q57)</f>
        <v>0</v>
      </c>
      <c r="S57" s="132">
        <f>J57+N57+R57</f>
        <v>12294</v>
      </c>
    </row>
    <row r="58" spans="1:19" s="8" customFormat="1" ht="12.75">
      <c r="A58" s="163" t="s">
        <v>118</v>
      </c>
      <c r="B58" s="107">
        <v>8</v>
      </c>
      <c r="C58" s="107">
        <v>21</v>
      </c>
      <c r="D58" s="107"/>
      <c r="E58" s="7">
        <f>D58+C58+B58</f>
        <v>29</v>
      </c>
      <c r="F58" s="107"/>
      <c r="G58" s="107"/>
      <c r="H58" s="107"/>
      <c r="I58" s="7">
        <f>SUM(F58:H58)</f>
        <v>0</v>
      </c>
      <c r="J58" s="58">
        <f>I58+E58</f>
        <v>29</v>
      </c>
      <c r="K58" s="107"/>
      <c r="L58" s="107"/>
      <c r="M58" s="107"/>
      <c r="N58" s="14">
        <f>SUM(K58:M58)</f>
        <v>0</v>
      </c>
      <c r="O58" s="107"/>
      <c r="P58" s="107"/>
      <c r="Q58" s="107"/>
      <c r="R58" s="7">
        <f>SUM(O58:Q58)</f>
        <v>0</v>
      </c>
      <c r="S58" s="132">
        <f>J58+N58+R58</f>
        <v>29</v>
      </c>
    </row>
    <row r="59" spans="1:19" s="8" customFormat="1" ht="25.5">
      <c r="A59" s="4" t="s">
        <v>23</v>
      </c>
      <c r="B59" s="11" t="s">
        <v>48</v>
      </c>
      <c r="C59" s="11" t="s">
        <v>47</v>
      </c>
      <c r="D59" s="11" t="s">
        <v>49</v>
      </c>
      <c r="E59" s="12" t="s">
        <v>51</v>
      </c>
      <c r="F59" s="11" t="s">
        <v>58</v>
      </c>
      <c r="G59" s="11" t="s">
        <v>59</v>
      </c>
      <c r="H59" s="11" t="s">
        <v>60</v>
      </c>
      <c r="I59" s="12" t="s">
        <v>53</v>
      </c>
      <c r="J59" s="61" t="s">
        <v>3</v>
      </c>
      <c r="K59" s="11" t="s">
        <v>106</v>
      </c>
      <c r="L59" s="87" t="s">
        <v>78</v>
      </c>
      <c r="M59" s="87" t="s">
        <v>46</v>
      </c>
      <c r="N59" s="12" t="s">
        <v>52</v>
      </c>
      <c r="O59" s="86" t="s">
        <v>54</v>
      </c>
      <c r="P59" s="11" t="s">
        <v>55</v>
      </c>
      <c r="Q59" s="11" t="s">
        <v>56</v>
      </c>
      <c r="R59" s="12" t="s">
        <v>57</v>
      </c>
      <c r="S59" s="61" t="s">
        <v>4</v>
      </c>
    </row>
    <row r="60" spans="1:19" s="8" customFormat="1" ht="12.75">
      <c r="A60" s="178" t="s">
        <v>24</v>
      </c>
      <c r="B60" s="6">
        <v>688</v>
      </c>
      <c r="C60" s="55">
        <v>857</v>
      </c>
      <c r="D60" s="133"/>
      <c r="E60" s="14">
        <f>SUM(B60:D60)</f>
        <v>1545</v>
      </c>
      <c r="F60" s="77"/>
      <c r="G60" s="77"/>
      <c r="H60" s="134"/>
      <c r="I60" s="7">
        <f>SUM(F60:H60)</f>
        <v>0</v>
      </c>
      <c r="J60" s="64">
        <f>+E60+I60</f>
        <v>1545</v>
      </c>
      <c r="K60" s="119"/>
      <c r="L60" s="119"/>
      <c r="M60" s="119"/>
      <c r="N60" s="14">
        <f>SUM(K60:M60)</f>
        <v>0</v>
      </c>
      <c r="O60" s="77"/>
      <c r="P60" s="77"/>
      <c r="Q60" s="16"/>
      <c r="R60" s="7">
        <f>SUM(O60:Q60)</f>
        <v>0</v>
      </c>
      <c r="S60" s="59">
        <f>J60+N60+R60</f>
        <v>1545</v>
      </c>
    </row>
    <row r="61" spans="1:19" s="8" customFormat="1" ht="12.75">
      <c r="A61" s="51" t="s">
        <v>132</v>
      </c>
      <c r="B61" s="176">
        <v>220</v>
      </c>
      <c r="C61" s="55">
        <v>177</v>
      </c>
      <c r="D61" s="136"/>
      <c r="E61" s="7">
        <f>SUM(B61:D61)</f>
        <v>397</v>
      </c>
      <c r="F61" s="77"/>
      <c r="G61" s="77"/>
      <c r="H61" s="57"/>
      <c r="I61" s="7">
        <f>SUM(F61:H61)</f>
        <v>0</v>
      </c>
      <c r="J61" s="64">
        <f>+E61+I61</f>
        <v>397</v>
      </c>
      <c r="K61" s="115"/>
      <c r="L61" s="115"/>
      <c r="M61" s="119"/>
      <c r="N61" s="14">
        <f>SUM(K61:M61)</f>
        <v>0</v>
      </c>
      <c r="O61" s="56"/>
      <c r="P61" s="77"/>
      <c r="Q61" s="55"/>
      <c r="R61" s="7">
        <f>SUM(O61:Q61)</f>
        <v>0</v>
      </c>
      <c r="S61" s="59">
        <f>J61+N61+R61</f>
        <v>397</v>
      </c>
    </row>
    <row r="62" spans="1:19" s="8" customFormat="1" ht="12.75">
      <c r="A62" s="51" t="s">
        <v>33</v>
      </c>
      <c r="B62" s="6">
        <v>18339</v>
      </c>
      <c r="C62" s="55">
        <v>13495</v>
      </c>
      <c r="D62" s="136"/>
      <c r="E62" s="7">
        <f>SUM(B62:D62)</f>
        <v>31834</v>
      </c>
      <c r="F62" s="77"/>
      <c r="G62" s="77"/>
      <c r="H62" s="57"/>
      <c r="I62" s="7">
        <f>SUM(F62:H62)</f>
        <v>0</v>
      </c>
      <c r="J62" s="64">
        <f>+E62+I62</f>
        <v>31834</v>
      </c>
      <c r="K62" s="56"/>
      <c r="L62" s="56"/>
      <c r="M62" s="56"/>
      <c r="N62" s="7">
        <f>SUM(K62:M62)</f>
        <v>0</v>
      </c>
      <c r="O62" s="77"/>
      <c r="P62" s="77"/>
      <c r="Q62" s="55"/>
      <c r="R62" s="7">
        <f>SUM(O62:Q62)</f>
        <v>0</v>
      </c>
      <c r="S62" s="59">
        <f>J62+N62+R62</f>
        <v>31834</v>
      </c>
    </row>
    <row r="63" spans="1:19" s="8" customFormat="1" ht="12.75">
      <c r="A63" s="51" t="s">
        <v>89</v>
      </c>
      <c r="B63" s="6">
        <v>21</v>
      </c>
      <c r="C63" s="55">
        <v>15</v>
      </c>
      <c r="D63" s="136"/>
      <c r="E63" s="7">
        <f>SUM(B63:D63)</f>
        <v>36</v>
      </c>
      <c r="F63" s="77"/>
      <c r="G63" s="77"/>
      <c r="H63" s="57"/>
      <c r="I63" s="7">
        <f>SUM(F63:H63)</f>
        <v>0</v>
      </c>
      <c r="J63" s="64">
        <f>+E63+I63</f>
        <v>36</v>
      </c>
      <c r="K63" s="56"/>
      <c r="L63" s="56"/>
      <c r="M63" s="56"/>
      <c r="N63" s="7">
        <f>SUM(K63:M63)</f>
        <v>0</v>
      </c>
      <c r="O63" s="77"/>
      <c r="P63" s="77"/>
      <c r="Q63" s="55"/>
      <c r="R63" s="7">
        <f>SUM(O63:Q63)</f>
        <v>0</v>
      </c>
      <c r="S63" s="59">
        <f>J63+N63+R63</f>
        <v>36</v>
      </c>
    </row>
    <row r="64" spans="1:19" s="8" customFormat="1" ht="25.5">
      <c r="A64" s="4" t="s">
        <v>81</v>
      </c>
      <c r="B64" s="11" t="s">
        <v>48</v>
      </c>
      <c r="C64" s="11" t="s">
        <v>47</v>
      </c>
      <c r="D64" s="11" t="s">
        <v>49</v>
      </c>
      <c r="E64" s="12" t="s">
        <v>51</v>
      </c>
      <c r="F64" s="11" t="s">
        <v>58</v>
      </c>
      <c r="G64" s="11" t="s">
        <v>59</v>
      </c>
      <c r="H64" s="11" t="s">
        <v>60</v>
      </c>
      <c r="I64" s="12" t="s">
        <v>53</v>
      </c>
      <c r="J64" s="61" t="s">
        <v>3</v>
      </c>
      <c r="K64" s="11" t="s">
        <v>50</v>
      </c>
      <c r="L64" s="11" t="s">
        <v>78</v>
      </c>
      <c r="M64" s="11" t="s">
        <v>46</v>
      </c>
      <c r="N64" s="12" t="s">
        <v>52</v>
      </c>
      <c r="O64" s="11" t="s">
        <v>54</v>
      </c>
      <c r="P64" s="11" t="s">
        <v>55</v>
      </c>
      <c r="Q64" s="11" t="s">
        <v>56</v>
      </c>
      <c r="R64" s="12" t="s">
        <v>57</v>
      </c>
      <c r="S64" s="61" t="s">
        <v>4</v>
      </c>
    </row>
    <row r="65" spans="1:19" s="20" customFormat="1" ht="12.75">
      <c r="A65" s="185" t="s">
        <v>90</v>
      </c>
      <c r="B65" s="88">
        <v>340</v>
      </c>
      <c r="C65" s="91">
        <v>358</v>
      </c>
      <c r="D65" s="137"/>
      <c r="E65" s="7">
        <f aca="true" t="shared" si="27" ref="E65:E70">SUM(B65:D65)</f>
        <v>698</v>
      </c>
      <c r="F65" s="91"/>
      <c r="G65" s="91"/>
      <c r="H65" s="88"/>
      <c r="I65" s="7">
        <f aca="true" t="shared" si="28" ref="I65:I70">SUM(F65:H65)</f>
        <v>0</v>
      </c>
      <c r="J65" s="89">
        <f aca="true" t="shared" si="29" ref="J65:J70">+E65+I65</f>
        <v>698</v>
      </c>
      <c r="K65" s="91"/>
      <c r="L65" s="91"/>
      <c r="M65" s="91"/>
      <c r="N65" s="7">
        <f aca="true" t="shared" si="30" ref="N65:N70">SUM(K65:M65)</f>
        <v>0</v>
      </c>
      <c r="O65" s="91"/>
      <c r="P65" s="91"/>
      <c r="Q65" s="91"/>
      <c r="R65" s="92">
        <f aca="true" t="shared" si="31" ref="R65:R70">SUM(O65:Q65)</f>
        <v>0</v>
      </c>
      <c r="S65" s="59">
        <f aca="true" t="shared" si="32" ref="S65:S70">J65+N65+R65</f>
        <v>698</v>
      </c>
    </row>
    <row r="66" spans="1:20" s="8" customFormat="1" ht="12.75">
      <c r="A66" s="186" t="s">
        <v>62</v>
      </c>
      <c r="B66" s="88">
        <v>40</v>
      </c>
      <c r="C66" s="91">
        <v>50</v>
      </c>
      <c r="D66" s="137"/>
      <c r="E66" s="7">
        <f t="shared" si="27"/>
        <v>90</v>
      </c>
      <c r="F66" s="91"/>
      <c r="G66" s="91"/>
      <c r="H66" s="88"/>
      <c r="I66" s="12">
        <f t="shared" si="28"/>
        <v>0</v>
      </c>
      <c r="J66" s="89">
        <f t="shared" si="29"/>
        <v>90</v>
      </c>
      <c r="K66" s="91"/>
      <c r="L66" s="91"/>
      <c r="M66" s="91"/>
      <c r="N66" s="7">
        <f t="shared" si="30"/>
        <v>0</v>
      </c>
      <c r="O66" s="77"/>
      <c r="P66" s="77"/>
      <c r="Q66" s="91"/>
      <c r="R66" s="92">
        <f>SUM(O66:Q66)</f>
        <v>0</v>
      </c>
      <c r="S66" s="59">
        <f t="shared" si="32"/>
        <v>90</v>
      </c>
      <c r="T66" s="19"/>
    </row>
    <row r="67" spans="1:19" s="8" customFormat="1" ht="12.75">
      <c r="A67" s="187" t="s">
        <v>25</v>
      </c>
      <c r="B67" s="6">
        <v>322</v>
      </c>
      <c r="C67" s="55">
        <v>356</v>
      </c>
      <c r="D67" s="136"/>
      <c r="E67" s="7">
        <f t="shared" si="27"/>
        <v>678</v>
      </c>
      <c r="F67" s="77"/>
      <c r="G67" s="77"/>
      <c r="H67" s="57"/>
      <c r="I67" s="7">
        <f t="shared" si="28"/>
        <v>0</v>
      </c>
      <c r="J67" s="89">
        <f t="shared" si="29"/>
        <v>678</v>
      </c>
      <c r="K67" s="56"/>
      <c r="L67" s="122"/>
      <c r="M67" s="56"/>
      <c r="N67" s="7">
        <f t="shared" si="30"/>
        <v>0</v>
      </c>
      <c r="O67" s="77"/>
      <c r="P67" s="77"/>
      <c r="Q67" s="55"/>
      <c r="R67" s="7">
        <f t="shared" si="31"/>
        <v>0</v>
      </c>
      <c r="S67" s="59">
        <f t="shared" si="32"/>
        <v>678</v>
      </c>
    </row>
    <row r="68" spans="1:19" s="8" customFormat="1" ht="12.75">
      <c r="A68" s="187" t="s">
        <v>26</v>
      </c>
      <c r="B68" s="6">
        <v>2095</v>
      </c>
      <c r="C68" s="55">
        <v>2085</v>
      </c>
      <c r="D68" s="136"/>
      <c r="E68" s="7">
        <f t="shared" si="27"/>
        <v>4180</v>
      </c>
      <c r="F68" s="77"/>
      <c r="G68" s="77"/>
      <c r="H68" s="57"/>
      <c r="I68" s="7">
        <f t="shared" si="28"/>
        <v>0</v>
      </c>
      <c r="J68" s="89">
        <f t="shared" si="29"/>
        <v>4180</v>
      </c>
      <c r="K68" s="56"/>
      <c r="L68" s="56"/>
      <c r="M68" s="56"/>
      <c r="N68" s="7">
        <f t="shared" si="30"/>
        <v>0</v>
      </c>
      <c r="O68" s="77"/>
      <c r="P68" s="77"/>
      <c r="Q68" s="55"/>
      <c r="R68" s="7">
        <f t="shared" si="31"/>
        <v>0</v>
      </c>
      <c r="S68" s="59">
        <f t="shared" si="32"/>
        <v>4180</v>
      </c>
    </row>
    <row r="69" spans="1:19" s="8" customFormat="1" ht="12.75">
      <c r="A69" s="187" t="s">
        <v>27</v>
      </c>
      <c r="B69" s="6">
        <v>1203</v>
      </c>
      <c r="C69" s="55">
        <v>1397</v>
      </c>
      <c r="D69" s="136"/>
      <c r="E69" s="7">
        <f t="shared" si="27"/>
        <v>2600</v>
      </c>
      <c r="F69" s="77"/>
      <c r="G69" s="77"/>
      <c r="H69" s="57"/>
      <c r="I69" s="7">
        <f t="shared" si="28"/>
        <v>0</v>
      </c>
      <c r="J69" s="89">
        <f t="shared" si="29"/>
        <v>2600</v>
      </c>
      <c r="K69" s="56"/>
      <c r="L69" s="56"/>
      <c r="M69" s="56"/>
      <c r="N69" s="7">
        <f t="shared" si="30"/>
        <v>0</v>
      </c>
      <c r="O69" s="77"/>
      <c r="P69" s="77"/>
      <c r="Q69" s="55"/>
      <c r="R69" s="7">
        <f t="shared" si="31"/>
        <v>0</v>
      </c>
      <c r="S69" s="59">
        <f t="shared" si="32"/>
        <v>2600</v>
      </c>
    </row>
    <row r="70" spans="1:20" s="8" customFormat="1" ht="12.75">
      <c r="A70" s="187" t="s">
        <v>63</v>
      </c>
      <c r="B70" s="6">
        <v>1252</v>
      </c>
      <c r="C70" s="55">
        <v>1462</v>
      </c>
      <c r="D70" s="136"/>
      <c r="E70" s="7">
        <f t="shared" si="27"/>
        <v>2714</v>
      </c>
      <c r="F70" s="77"/>
      <c r="G70" s="77"/>
      <c r="H70" s="57"/>
      <c r="I70" s="7">
        <f t="shared" si="28"/>
        <v>0</v>
      </c>
      <c r="J70" s="89">
        <f t="shared" si="29"/>
        <v>2714</v>
      </c>
      <c r="K70" s="56"/>
      <c r="L70" s="56"/>
      <c r="M70" s="56"/>
      <c r="N70" s="7">
        <f t="shared" si="30"/>
        <v>0</v>
      </c>
      <c r="O70" s="77"/>
      <c r="P70" s="77"/>
      <c r="Q70" s="93"/>
      <c r="R70" s="7">
        <f t="shared" si="31"/>
        <v>0</v>
      </c>
      <c r="S70" s="59">
        <f t="shared" si="32"/>
        <v>2714</v>
      </c>
      <c r="T70" s="28"/>
    </row>
    <row r="71" spans="1:19" s="8" customFormat="1" ht="12.75">
      <c r="A71" s="187" t="s">
        <v>28</v>
      </c>
      <c r="B71" s="39">
        <f>(B69*100)/B70</f>
        <v>96.08626198083067</v>
      </c>
      <c r="C71" s="39">
        <f aca="true" t="shared" si="33" ref="C71:S71">(C69*100)/C70</f>
        <v>95.55403556771546</v>
      </c>
      <c r="D71" s="39" t="e">
        <f t="shared" si="33"/>
        <v>#DIV/0!</v>
      </c>
      <c r="E71" s="40">
        <f t="shared" si="33"/>
        <v>95.79955784819455</v>
      </c>
      <c r="F71" s="39" t="e">
        <f t="shared" si="33"/>
        <v>#DIV/0!</v>
      </c>
      <c r="G71" s="39" t="e">
        <f t="shared" si="33"/>
        <v>#DIV/0!</v>
      </c>
      <c r="H71" s="39" t="e">
        <f t="shared" si="33"/>
        <v>#DIV/0!</v>
      </c>
      <c r="I71" s="40" t="e">
        <f t="shared" si="33"/>
        <v>#DIV/0!</v>
      </c>
      <c r="J71" s="90">
        <f t="shared" si="33"/>
        <v>95.79955784819455</v>
      </c>
      <c r="K71" s="39" t="e">
        <f t="shared" si="33"/>
        <v>#DIV/0!</v>
      </c>
      <c r="L71" s="39" t="e">
        <f>(L69*100)/L70</f>
        <v>#DIV/0!</v>
      </c>
      <c r="M71" s="39" t="e">
        <f t="shared" si="33"/>
        <v>#DIV/0!</v>
      </c>
      <c r="N71" s="94" t="e">
        <f t="shared" si="33"/>
        <v>#DIV/0!</v>
      </c>
      <c r="O71" s="39" t="e">
        <f t="shared" si="33"/>
        <v>#DIV/0!</v>
      </c>
      <c r="P71" s="39" t="e">
        <f>(P69*100)/P70</f>
        <v>#DIV/0!</v>
      </c>
      <c r="Q71" s="39" t="e">
        <f>(Q69*100)/Q70</f>
        <v>#DIV/0!</v>
      </c>
      <c r="R71" s="94" t="e">
        <f t="shared" si="33"/>
        <v>#DIV/0!</v>
      </c>
      <c r="S71" s="95">
        <f t="shared" si="33"/>
        <v>95.79955784819455</v>
      </c>
    </row>
    <row r="72" spans="1:21" s="8" customFormat="1" ht="12.75">
      <c r="A72" s="187" t="s">
        <v>29</v>
      </c>
      <c r="B72" s="41">
        <f>B67/B66</f>
        <v>8.05</v>
      </c>
      <c r="C72" s="41">
        <f aca="true" t="shared" si="34" ref="C72:S72">C67/C66</f>
        <v>7.12</v>
      </c>
      <c r="D72" s="41" t="e">
        <f t="shared" si="34"/>
        <v>#DIV/0!</v>
      </c>
      <c r="E72" s="103">
        <f t="shared" si="34"/>
        <v>7.533333333333333</v>
      </c>
      <c r="F72" s="138" t="e">
        <f t="shared" si="34"/>
        <v>#DIV/0!</v>
      </c>
      <c r="G72" s="138" t="e">
        <f t="shared" si="34"/>
        <v>#DIV/0!</v>
      </c>
      <c r="H72" s="138" t="e">
        <f t="shared" si="34"/>
        <v>#DIV/0!</v>
      </c>
      <c r="I72" s="40" t="e">
        <f t="shared" si="34"/>
        <v>#DIV/0!</v>
      </c>
      <c r="J72" s="96">
        <f t="shared" si="34"/>
        <v>7.533333333333333</v>
      </c>
      <c r="K72" s="42" t="e">
        <f t="shared" si="34"/>
        <v>#DIV/0!</v>
      </c>
      <c r="L72" s="42" t="e">
        <f t="shared" si="34"/>
        <v>#DIV/0!</v>
      </c>
      <c r="M72" s="42" t="e">
        <f t="shared" si="34"/>
        <v>#DIV/0!</v>
      </c>
      <c r="N72" s="94" t="e">
        <f t="shared" si="34"/>
        <v>#DIV/0!</v>
      </c>
      <c r="O72" s="42" t="e">
        <f aca="true" t="shared" si="35" ref="O72:Q73">O67/O66</f>
        <v>#DIV/0!</v>
      </c>
      <c r="P72" s="42" t="e">
        <f t="shared" si="35"/>
        <v>#DIV/0!</v>
      </c>
      <c r="Q72" s="42" t="e">
        <f t="shared" si="35"/>
        <v>#DIV/0!</v>
      </c>
      <c r="R72" s="7" t="e">
        <f t="shared" si="34"/>
        <v>#DIV/0!</v>
      </c>
      <c r="S72" s="59">
        <f t="shared" si="34"/>
        <v>7.533333333333333</v>
      </c>
      <c r="U72" s="32"/>
    </row>
    <row r="73" spans="1:19" s="8" customFormat="1" ht="12.75">
      <c r="A73" s="187" t="s">
        <v>30</v>
      </c>
      <c r="B73" s="39">
        <f>B68/B67</f>
        <v>6.5062111801242235</v>
      </c>
      <c r="C73" s="39">
        <f aca="true" t="shared" si="36" ref="C73:S73">C68/C67</f>
        <v>5.856741573033708</v>
      </c>
      <c r="D73" s="39" t="e">
        <f t="shared" si="36"/>
        <v>#DIV/0!</v>
      </c>
      <c r="E73" s="40">
        <f t="shared" si="36"/>
        <v>6.165191740412979</v>
      </c>
      <c r="F73" s="39" t="e">
        <f t="shared" si="36"/>
        <v>#DIV/0!</v>
      </c>
      <c r="G73" s="39" t="e">
        <f t="shared" si="36"/>
        <v>#DIV/0!</v>
      </c>
      <c r="H73" s="39" t="e">
        <f t="shared" si="36"/>
        <v>#DIV/0!</v>
      </c>
      <c r="I73" s="40" t="e">
        <f t="shared" si="36"/>
        <v>#DIV/0!</v>
      </c>
      <c r="J73" s="96">
        <f t="shared" si="36"/>
        <v>6.165191740412979</v>
      </c>
      <c r="K73" s="39" t="e">
        <f t="shared" si="36"/>
        <v>#DIV/0!</v>
      </c>
      <c r="L73" s="39" t="e">
        <f t="shared" si="36"/>
        <v>#DIV/0!</v>
      </c>
      <c r="M73" s="39" t="e">
        <f t="shared" si="36"/>
        <v>#DIV/0!</v>
      </c>
      <c r="N73" s="94" t="e">
        <f t="shared" si="36"/>
        <v>#DIV/0!</v>
      </c>
      <c r="O73" s="39" t="e">
        <f t="shared" si="35"/>
        <v>#DIV/0!</v>
      </c>
      <c r="P73" s="39" t="e">
        <f t="shared" si="35"/>
        <v>#DIV/0!</v>
      </c>
      <c r="Q73" s="39" t="e">
        <f t="shared" si="35"/>
        <v>#DIV/0!</v>
      </c>
      <c r="R73" s="94" t="e">
        <f t="shared" si="36"/>
        <v>#DIV/0!</v>
      </c>
      <c r="S73" s="96">
        <f t="shared" si="36"/>
        <v>6.165191740412979</v>
      </c>
    </row>
    <row r="74" spans="1:19" s="8" customFormat="1" ht="25.5">
      <c r="A74" s="4" t="s">
        <v>69</v>
      </c>
      <c r="B74" s="11" t="s">
        <v>48</v>
      </c>
      <c r="C74" s="11" t="s">
        <v>47</v>
      </c>
      <c r="D74" s="11" t="s">
        <v>49</v>
      </c>
      <c r="E74" s="12" t="s">
        <v>51</v>
      </c>
      <c r="F74" s="11" t="s">
        <v>58</v>
      </c>
      <c r="G74" s="11" t="s">
        <v>59</v>
      </c>
      <c r="H74" s="11" t="s">
        <v>60</v>
      </c>
      <c r="I74" s="12" t="s">
        <v>53</v>
      </c>
      <c r="J74" s="61" t="s">
        <v>3</v>
      </c>
      <c r="K74" s="11" t="s">
        <v>50</v>
      </c>
      <c r="L74" s="11" t="s">
        <v>78</v>
      </c>
      <c r="M74" s="11" t="s">
        <v>46</v>
      </c>
      <c r="N74" s="12" t="s">
        <v>52</v>
      </c>
      <c r="O74" s="11" t="s">
        <v>54</v>
      </c>
      <c r="P74" s="11" t="s">
        <v>55</v>
      </c>
      <c r="Q74" s="11" t="s">
        <v>56</v>
      </c>
      <c r="R74" s="12" t="s">
        <v>57</v>
      </c>
      <c r="S74" s="61" t="s">
        <v>4</v>
      </c>
    </row>
    <row r="75" spans="1:19" s="8" customFormat="1" ht="12.75">
      <c r="A75" s="186" t="s">
        <v>62</v>
      </c>
      <c r="B75" s="88">
        <v>9</v>
      </c>
      <c r="C75" s="91">
        <v>9</v>
      </c>
      <c r="D75" s="137"/>
      <c r="E75" s="7">
        <f>SUM(B75:D75)</f>
        <v>18</v>
      </c>
      <c r="F75" s="91"/>
      <c r="G75" s="91"/>
      <c r="H75" s="88"/>
      <c r="I75" s="12">
        <f>SUM(F75:H75)</f>
        <v>0</v>
      </c>
      <c r="J75" s="89">
        <f>+E75+I75</f>
        <v>18</v>
      </c>
      <c r="K75" s="91"/>
      <c r="L75" s="91"/>
      <c r="M75" s="91"/>
      <c r="N75" s="7">
        <f>SUM(K75:M75)</f>
        <v>0</v>
      </c>
      <c r="O75" s="77"/>
      <c r="P75" s="77"/>
      <c r="Q75" s="91"/>
      <c r="R75" s="92">
        <f>SUM(O75:Q75)</f>
        <v>0</v>
      </c>
      <c r="S75" s="59">
        <f>J75+N75+R75</f>
        <v>18</v>
      </c>
    </row>
    <row r="76" spans="1:19" s="8" customFormat="1" ht="12.75">
      <c r="A76" s="187" t="s">
        <v>25</v>
      </c>
      <c r="B76" s="6">
        <v>39</v>
      </c>
      <c r="C76" s="55">
        <v>37</v>
      </c>
      <c r="D76" s="136"/>
      <c r="E76" s="7">
        <f>SUM(B76:D76)</f>
        <v>76</v>
      </c>
      <c r="F76" s="77"/>
      <c r="G76" s="77"/>
      <c r="H76" s="57"/>
      <c r="I76" s="7">
        <f>SUM(F76:H76)</f>
        <v>0</v>
      </c>
      <c r="J76" s="89">
        <f>+E76+I76</f>
        <v>76</v>
      </c>
      <c r="K76" s="56"/>
      <c r="L76" s="56"/>
      <c r="M76" s="56"/>
      <c r="N76" s="7">
        <f>SUM(K76:M76)</f>
        <v>0</v>
      </c>
      <c r="O76" s="77"/>
      <c r="P76" s="77"/>
      <c r="Q76" s="55"/>
      <c r="R76" s="7">
        <f>SUM(O76:Q76)</f>
        <v>0</v>
      </c>
      <c r="S76" s="59">
        <f>J76+N76+R76</f>
        <v>76</v>
      </c>
    </row>
    <row r="77" spans="1:19" s="8" customFormat="1" ht="12.75">
      <c r="A77" s="187" t="s">
        <v>26</v>
      </c>
      <c r="B77" s="6">
        <v>197</v>
      </c>
      <c r="C77" s="55">
        <v>196</v>
      </c>
      <c r="D77" s="136"/>
      <c r="E77" s="7">
        <f>SUM(B77:D77)</f>
        <v>393</v>
      </c>
      <c r="F77" s="77"/>
      <c r="G77" s="77"/>
      <c r="H77" s="57"/>
      <c r="I77" s="7">
        <f>SUM(F77:H77)</f>
        <v>0</v>
      </c>
      <c r="J77" s="89">
        <f>+E77+I77</f>
        <v>393</v>
      </c>
      <c r="K77" s="56"/>
      <c r="L77" s="56"/>
      <c r="M77" s="56"/>
      <c r="N77" s="7">
        <f>SUM(K77:M77)</f>
        <v>0</v>
      </c>
      <c r="O77" s="77"/>
      <c r="P77" s="77"/>
      <c r="Q77" s="55"/>
      <c r="R77" s="7">
        <f>SUM(O77:Q77)</f>
        <v>0</v>
      </c>
      <c r="S77" s="59">
        <f>J77+N77+R77</f>
        <v>393</v>
      </c>
    </row>
    <row r="78" spans="1:19" s="8" customFormat="1" ht="12.75">
      <c r="A78" s="187" t="s">
        <v>27</v>
      </c>
      <c r="B78" s="6">
        <v>223</v>
      </c>
      <c r="C78" s="55">
        <v>208</v>
      </c>
      <c r="D78" s="136"/>
      <c r="E78" s="7">
        <f>SUM(B78:D78)</f>
        <v>431</v>
      </c>
      <c r="F78" s="77"/>
      <c r="G78" s="77"/>
      <c r="H78" s="57"/>
      <c r="I78" s="7">
        <f>SUM(F78:H78)</f>
        <v>0</v>
      </c>
      <c r="J78" s="89">
        <f>+E78+I78</f>
        <v>431</v>
      </c>
      <c r="K78" s="56"/>
      <c r="L78" s="56"/>
      <c r="M78" s="56"/>
      <c r="N78" s="7">
        <f>SUM(K78:M78)</f>
        <v>0</v>
      </c>
      <c r="O78" s="77"/>
      <c r="P78" s="77"/>
      <c r="Q78" s="93"/>
      <c r="R78" s="7">
        <f>SUM(O78:Q78)</f>
        <v>0</v>
      </c>
      <c r="S78" s="59">
        <f>J78+N78+R78</f>
        <v>431</v>
      </c>
    </row>
    <row r="79" spans="1:19" s="8" customFormat="1" ht="12.75">
      <c r="A79" s="187" t="s">
        <v>63</v>
      </c>
      <c r="B79" s="6">
        <v>279</v>
      </c>
      <c r="C79" s="55">
        <v>261</v>
      </c>
      <c r="D79" s="136"/>
      <c r="E79" s="7">
        <f>SUM(B79:D79)</f>
        <v>540</v>
      </c>
      <c r="F79" s="77"/>
      <c r="G79" s="77"/>
      <c r="H79" s="57"/>
      <c r="I79" s="7">
        <f>SUM(F79:H79)</f>
        <v>0</v>
      </c>
      <c r="J79" s="89">
        <f>+E79+I79</f>
        <v>540</v>
      </c>
      <c r="K79" s="56"/>
      <c r="L79" s="56"/>
      <c r="M79" s="56"/>
      <c r="N79" s="7">
        <f>SUM(K79:M79)</f>
        <v>0</v>
      </c>
      <c r="O79" s="77"/>
      <c r="P79" s="77"/>
      <c r="Q79" s="93"/>
      <c r="R79" s="7">
        <f>SUM(O79:Q79)</f>
        <v>0</v>
      </c>
      <c r="S79" s="59">
        <f>J79+N79+R79</f>
        <v>540</v>
      </c>
    </row>
    <row r="80" spans="1:19" s="8" customFormat="1" ht="12.75">
      <c r="A80" s="187" t="s">
        <v>28</v>
      </c>
      <c r="B80" s="39">
        <f>(B78*100)/B79</f>
        <v>79.92831541218638</v>
      </c>
      <c r="C80" s="39">
        <f aca="true" t="shared" si="37" ref="C80:S80">(C78*100)/C79</f>
        <v>79.69348659003832</v>
      </c>
      <c r="D80" s="39" t="e">
        <f t="shared" si="37"/>
        <v>#DIV/0!</v>
      </c>
      <c r="E80" s="40">
        <f t="shared" si="37"/>
        <v>79.81481481481481</v>
      </c>
      <c r="F80" s="39" t="e">
        <f t="shared" si="37"/>
        <v>#DIV/0!</v>
      </c>
      <c r="G80" s="39" t="e">
        <f t="shared" si="37"/>
        <v>#DIV/0!</v>
      </c>
      <c r="H80" s="39" t="e">
        <f t="shared" si="37"/>
        <v>#DIV/0!</v>
      </c>
      <c r="I80" s="40" t="e">
        <f t="shared" si="37"/>
        <v>#DIV/0!</v>
      </c>
      <c r="J80" s="90">
        <f t="shared" si="37"/>
        <v>79.81481481481481</v>
      </c>
      <c r="K80" s="39" t="e">
        <f t="shared" si="37"/>
        <v>#DIV/0!</v>
      </c>
      <c r="L80" s="39" t="e">
        <f t="shared" si="37"/>
        <v>#DIV/0!</v>
      </c>
      <c r="M80" s="39" t="e">
        <f t="shared" si="37"/>
        <v>#DIV/0!</v>
      </c>
      <c r="N80" s="94" t="e">
        <f t="shared" si="37"/>
        <v>#DIV/0!</v>
      </c>
      <c r="O80" s="39" t="e">
        <f t="shared" si="37"/>
        <v>#DIV/0!</v>
      </c>
      <c r="P80" s="39" t="e">
        <f>(P78*100)/P79</f>
        <v>#DIV/0!</v>
      </c>
      <c r="Q80" s="39" t="e">
        <f>(Q78*100)/Q79</f>
        <v>#DIV/0!</v>
      </c>
      <c r="R80" s="94" t="e">
        <f t="shared" si="37"/>
        <v>#DIV/0!</v>
      </c>
      <c r="S80" s="95">
        <f t="shared" si="37"/>
        <v>79.81481481481481</v>
      </c>
    </row>
    <row r="81" spans="1:19" s="8" customFormat="1" ht="12.75">
      <c r="A81" s="187" t="s">
        <v>29</v>
      </c>
      <c r="B81" s="39">
        <f>B76/B75</f>
        <v>4.333333333333333</v>
      </c>
      <c r="C81" s="39">
        <f aca="true" t="shared" si="38" ref="C81:S81">C76/C75</f>
        <v>4.111111111111111</v>
      </c>
      <c r="D81" s="39" t="e">
        <f t="shared" si="38"/>
        <v>#DIV/0!</v>
      </c>
      <c r="E81" s="40">
        <f t="shared" si="38"/>
        <v>4.222222222222222</v>
      </c>
      <c r="F81" s="39" t="e">
        <f t="shared" si="38"/>
        <v>#DIV/0!</v>
      </c>
      <c r="G81" s="39" t="e">
        <f t="shared" si="38"/>
        <v>#DIV/0!</v>
      </c>
      <c r="H81" s="39" t="e">
        <f t="shared" si="38"/>
        <v>#DIV/0!</v>
      </c>
      <c r="I81" s="40" t="e">
        <f t="shared" si="38"/>
        <v>#DIV/0!</v>
      </c>
      <c r="J81" s="96">
        <f t="shared" si="38"/>
        <v>4.222222222222222</v>
      </c>
      <c r="K81" s="39" t="e">
        <f t="shared" si="38"/>
        <v>#DIV/0!</v>
      </c>
      <c r="L81" s="39" t="e">
        <f t="shared" si="38"/>
        <v>#DIV/0!</v>
      </c>
      <c r="M81" s="39" t="e">
        <f t="shared" si="38"/>
        <v>#DIV/0!</v>
      </c>
      <c r="N81" s="40" t="e">
        <f t="shared" si="38"/>
        <v>#DIV/0!</v>
      </c>
      <c r="O81" s="39" t="e">
        <f aca="true" t="shared" si="39" ref="O81:Q82">O76/O75</f>
        <v>#DIV/0!</v>
      </c>
      <c r="P81" s="39" t="e">
        <f t="shared" si="39"/>
        <v>#DIV/0!</v>
      </c>
      <c r="Q81" s="39" t="e">
        <f t="shared" si="39"/>
        <v>#DIV/0!</v>
      </c>
      <c r="R81" s="40" t="e">
        <f t="shared" si="38"/>
        <v>#DIV/0!</v>
      </c>
      <c r="S81" s="96">
        <f t="shared" si="38"/>
        <v>4.222222222222222</v>
      </c>
    </row>
    <row r="82" spans="1:19" s="8" customFormat="1" ht="12.75">
      <c r="A82" s="187" t="s">
        <v>30</v>
      </c>
      <c r="B82" s="39">
        <f>B77/B76</f>
        <v>5.051282051282051</v>
      </c>
      <c r="C82" s="39">
        <f aca="true" t="shared" si="40" ref="C82:S82">C77/C76</f>
        <v>5.297297297297297</v>
      </c>
      <c r="D82" s="39" t="e">
        <f t="shared" si="40"/>
        <v>#DIV/0!</v>
      </c>
      <c r="E82" s="40">
        <f t="shared" si="40"/>
        <v>5.171052631578948</v>
      </c>
      <c r="F82" s="39" t="e">
        <f t="shared" si="40"/>
        <v>#DIV/0!</v>
      </c>
      <c r="G82" s="39" t="e">
        <f t="shared" si="40"/>
        <v>#DIV/0!</v>
      </c>
      <c r="H82" s="39" t="e">
        <f t="shared" si="40"/>
        <v>#DIV/0!</v>
      </c>
      <c r="I82" s="40" t="e">
        <f t="shared" si="40"/>
        <v>#DIV/0!</v>
      </c>
      <c r="J82" s="96">
        <f t="shared" si="40"/>
        <v>5.171052631578948</v>
      </c>
      <c r="K82" s="39" t="e">
        <f t="shared" si="40"/>
        <v>#DIV/0!</v>
      </c>
      <c r="L82" s="39" t="e">
        <f t="shared" si="40"/>
        <v>#DIV/0!</v>
      </c>
      <c r="M82" s="39" t="e">
        <f t="shared" si="40"/>
        <v>#DIV/0!</v>
      </c>
      <c r="N82" s="40" t="e">
        <f t="shared" si="40"/>
        <v>#DIV/0!</v>
      </c>
      <c r="O82" s="39" t="e">
        <f t="shared" si="39"/>
        <v>#DIV/0!</v>
      </c>
      <c r="P82" s="39" t="e">
        <f t="shared" si="39"/>
        <v>#DIV/0!</v>
      </c>
      <c r="Q82" s="39" t="e">
        <f t="shared" si="39"/>
        <v>#DIV/0!</v>
      </c>
      <c r="R82" s="40" t="e">
        <f t="shared" si="40"/>
        <v>#DIV/0!</v>
      </c>
      <c r="S82" s="96">
        <f t="shared" si="40"/>
        <v>5.171052631578948</v>
      </c>
    </row>
    <row r="83" spans="1:19" s="8" customFormat="1" ht="25.5">
      <c r="A83" s="11" t="s">
        <v>80</v>
      </c>
      <c r="B83" s="11" t="s">
        <v>48</v>
      </c>
      <c r="C83" s="11" t="s">
        <v>47</v>
      </c>
      <c r="D83" s="11" t="s">
        <v>49</v>
      </c>
      <c r="E83" s="12" t="s">
        <v>51</v>
      </c>
      <c r="F83" s="11" t="s">
        <v>58</v>
      </c>
      <c r="G83" s="11" t="s">
        <v>59</v>
      </c>
      <c r="H83" s="11" t="s">
        <v>60</v>
      </c>
      <c r="I83" s="12" t="s">
        <v>53</v>
      </c>
      <c r="J83" s="61" t="s">
        <v>3</v>
      </c>
      <c r="K83" s="11" t="s">
        <v>50</v>
      </c>
      <c r="L83" s="11" t="s">
        <v>77</v>
      </c>
      <c r="M83" s="11" t="s">
        <v>46</v>
      </c>
      <c r="N83" s="12" t="s">
        <v>52</v>
      </c>
      <c r="O83" s="11" t="s">
        <v>54</v>
      </c>
      <c r="P83" s="11" t="s">
        <v>55</v>
      </c>
      <c r="Q83" s="11" t="s">
        <v>56</v>
      </c>
      <c r="R83" s="12" t="s">
        <v>57</v>
      </c>
      <c r="S83" s="61" t="s">
        <v>4</v>
      </c>
    </row>
    <row r="84" spans="1:19" s="8" customFormat="1" ht="12.75">
      <c r="A84" s="51" t="s">
        <v>41</v>
      </c>
      <c r="B84" s="23">
        <v>0</v>
      </c>
      <c r="C84" s="16">
        <v>1</v>
      </c>
      <c r="D84" s="24"/>
      <c r="E84" s="25">
        <f>SUM(B84:D84)</f>
        <v>1</v>
      </c>
      <c r="F84" s="34"/>
      <c r="G84" s="16"/>
      <c r="H84" s="101"/>
      <c r="I84" s="25">
        <f>SUM(F84:H84)</f>
        <v>0</v>
      </c>
      <c r="J84" s="97">
        <f>+E84+I84</f>
        <v>1</v>
      </c>
      <c r="K84" s="16"/>
      <c r="L84" s="16"/>
      <c r="M84" s="16"/>
      <c r="N84" s="17">
        <f>SUM(K84:M84)</f>
        <v>0</v>
      </c>
      <c r="O84" s="98"/>
      <c r="P84" s="98"/>
      <c r="Q84" s="98"/>
      <c r="R84" s="17">
        <f>SUM(O84:Q84)</f>
        <v>0</v>
      </c>
      <c r="S84" s="99">
        <f>J84+N84+R84</f>
        <v>1</v>
      </c>
    </row>
    <row r="85" spans="1:19" s="8" customFormat="1" ht="12.75">
      <c r="A85" s="178" t="s">
        <v>42</v>
      </c>
      <c r="B85" s="26">
        <v>2</v>
      </c>
      <c r="C85" s="16">
        <v>0</v>
      </c>
      <c r="D85" s="100"/>
      <c r="E85" s="27">
        <f>SUM(B85:D85)</f>
        <v>2</v>
      </c>
      <c r="F85" s="34"/>
      <c r="G85" s="15"/>
      <c r="H85" s="102"/>
      <c r="I85" s="25">
        <f>SUM(F85:H85)</f>
        <v>0</v>
      </c>
      <c r="J85" s="97">
        <f>+E85+I85</f>
        <v>2</v>
      </c>
      <c r="K85" s="15"/>
      <c r="L85" s="15"/>
      <c r="M85" s="15"/>
      <c r="N85" s="73">
        <f>SUM(K85:M85)</f>
        <v>0</v>
      </c>
      <c r="O85" s="93"/>
      <c r="P85" s="93"/>
      <c r="Q85" s="93"/>
      <c r="R85" s="25">
        <f>SUM(O85:Q85)</f>
        <v>0</v>
      </c>
      <c r="S85" s="99">
        <f>J85+N85+R85</f>
        <v>2</v>
      </c>
    </row>
    <row r="86" spans="1:19" s="8" customFormat="1" ht="12.75">
      <c r="A86" s="51" t="s">
        <v>43</v>
      </c>
      <c r="B86" s="43">
        <f>(B84+B85)*100/B76</f>
        <v>5.128205128205129</v>
      </c>
      <c r="C86" s="43">
        <f aca="true" t="shared" si="41" ref="C86:S86">(C84+C85)*100/C76</f>
        <v>2.7027027027027026</v>
      </c>
      <c r="D86" s="43" t="e">
        <f t="shared" si="41"/>
        <v>#DIV/0!</v>
      </c>
      <c r="E86" s="40">
        <f t="shared" si="41"/>
        <v>3.9473684210526314</v>
      </c>
      <c r="F86" s="43" t="e">
        <f t="shared" si="41"/>
        <v>#DIV/0!</v>
      </c>
      <c r="G86" s="43" t="e">
        <f t="shared" si="41"/>
        <v>#DIV/0!</v>
      </c>
      <c r="H86" s="43" t="e">
        <f t="shared" si="41"/>
        <v>#DIV/0!</v>
      </c>
      <c r="I86" s="40" t="e">
        <f t="shared" si="41"/>
        <v>#DIV/0!</v>
      </c>
      <c r="J86" s="96">
        <f t="shared" si="41"/>
        <v>3.9473684210526314</v>
      </c>
      <c r="K86" s="43" t="e">
        <f t="shared" si="41"/>
        <v>#DIV/0!</v>
      </c>
      <c r="L86" s="43" t="e">
        <f t="shared" si="41"/>
        <v>#DIV/0!</v>
      </c>
      <c r="M86" s="43" t="e">
        <f t="shared" si="41"/>
        <v>#DIV/0!</v>
      </c>
      <c r="N86" s="40" t="e">
        <f t="shared" si="41"/>
        <v>#DIV/0!</v>
      </c>
      <c r="O86" s="43" t="e">
        <f>(O84+O85)*100/O76</f>
        <v>#DIV/0!</v>
      </c>
      <c r="P86" s="43" t="e">
        <f>(P84+P85)*100/P76</f>
        <v>#DIV/0!</v>
      </c>
      <c r="Q86" s="43" t="e">
        <f>(Q84+Q85)*100/Q76</f>
        <v>#DIV/0!</v>
      </c>
      <c r="R86" s="40" t="e">
        <f t="shared" si="41"/>
        <v>#DIV/0!</v>
      </c>
      <c r="S86" s="96">
        <f t="shared" si="41"/>
        <v>3.9473684210526314</v>
      </c>
    </row>
    <row r="87" spans="1:19" s="8" customFormat="1" ht="12.75">
      <c r="A87" s="51" t="s">
        <v>44</v>
      </c>
      <c r="B87" s="23">
        <v>0</v>
      </c>
      <c r="C87" s="16">
        <v>1</v>
      </c>
      <c r="D87" s="24"/>
      <c r="E87" s="25">
        <f>SUM(B87:D87)</f>
        <v>1</v>
      </c>
      <c r="F87" s="16"/>
      <c r="G87" s="16"/>
      <c r="H87" s="101"/>
      <c r="I87" s="17">
        <f>SUM(F87:H87)</f>
        <v>0</v>
      </c>
      <c r="J87" s="97">
        <f>E87+I87</f>
        <v>1</v>
      </c>
      <c r="K87" s="16"/>
      <c r="L87" s="16"/>
      <c r="M87" s="16"/>
      <c r="N87" s="17">
        <f>SUM(K87:M87)</f>
        <v>0</v>
      </c>
      <c r="O87" s="93"/>
      <c r="P87" s="93"/>
      <c r="Q87" s="93"/>
      <c r="R87" s="25">
        <f>SUM(O87:Q87)</f>
        <v>0</v>
      </c>
      <c r="S87" s="99">
        <f>J87+N87+R87</f>
        <v>1</v>
      </c>
    </row>
    <row r="88" spans="1:19" s="8" customFormat="1" ht="12.75">
      <c r="A88" s="51" t="s">
        <v>45</v>
      </c>
      <c r="B88" s="44">
        <f>B87/B76*100</f>
        <v>0</v>
      </c>
      <c r="C88" s="44">
        <f aca="true" t="shared" si="42" ref="C88:S88">C87/C76*100</f>
        <v>2.7027027027027026</v>
      </c>
      <c r="D88" s="44" t="e">
        <f t="shared" si="42"/>
        <v>#DIV/0!</v>
      </c>
      <c r="E88" s="40">
        <f t="shared" si="42"/>
        <v>1.3157894736842104</v>
      </c>
      <c r="F88" s="44" t="e">
        <f t="shared" si="42"/>
        <v>#DIV/0!</v>
      </c>
      <c r="G88" s="44" t="e">
        <f t="shared" si="42"/>
        <v>#DIV/0!</v>
      </c>
      <c r="H88" s="44" t="e">
        <f t="shared" si="42"/>
        <v>#DIV/0!</v>
      </c>
      <c r="I88" s="40" t="e">
        <f t="shared" si="42"/>
        <v>#DIV/0!</v>
      </c>
      <c r="J88" s="96">
        <f t="shared" si="42"/>
        <v>1.3157894736842104</v>
      </c>
      <c r="K88" s="44" t="e">
        <f t="shared" si="42"/>
        <v>#DIV/0!</v>
      </c>
      <c r="L88" s="44" t="e">
        <f t="shared" si="42"/>
        <v>#DIV/0!</v>
      </c>
      <c r="M88" s="44" t="e">
        <f t="shared" si="42"/>
        <v>#DIV/0!</v>
      </c>
      <c r="N88" s="40" t="e">
        <f t="shared" si="42"/>
        <v>#DIV/0!</v>
      </c>
      <c r="O88" s="44" t="e">
        <f>O87/O76*100</f>
        <v>#DIV/0!</v>
      </c>
      <c r="P88" s="44" t="e">
        <f>P87/P76*100</f>
        <v>#DIV/0!</v>
      </c>
      <c r="Q88" s="44" t="e">
        <f>Q87/Q76*100</f>
        <v>#DIV/0!</v>
      </c>
      <c r="R88" s="40" t="e">
        <f t="shared" si="42"/>
        <v>#DIV/0!</v>
      </c>
      <c r="S88" s="96">
        <f t="shared" si="42"/>
        <v>1.3157894736842104</v>
      </c>
    </row>
    <row r="89" spans="1:19" s="8" customFormat="1" ht="25.5">
      <c r="A89" s="4" t="s">
        <v>104</v>
      </c>
      <c r="B89" s="11" t="s">
        <v>48</v>
      </c>
      <c r="C89" s="11" t="s">
        <v>47</v>
      </c>
      <c r="D89" s="11" t="s">
        <v>49</v>
      </c>
      <c r="E89" s="12" t="s">
        <v>51</v>
      </c>
      <c r="F89" s="11" t="s">
        <v>58</v>
      </c>
      <c r="G89" s="11" t="s">
        <v>59</v>
      </c>
      <c r="H89" s="11" t="s">
        <v>60</v>
      </c>
      <c r="I89" s="12" t="s">
        <v>53</v>
      </c>
      <c r="J89" s="61" t="s">
        <v>3</v>
      </c>
      <c r="K89" s="11" t="s">
        <v>50</v>
      </c>
      <c r="L89" s="11" t="s">
        <v>78</v>
      </c>
      <c r="M89" s="11" t="s">
        <v>46</v>
      </c>
      <c r="N89" s="12" t="s">
        <v>52</v>
      </c>
      <c r="O89" s="11" t="s">
        <v>54</v>
      </c>
      <c r="P89" s="11" t="s">
        <v>55</v>
      </c>
      <c r="Q89" s="11" t="s">
        <v>56</v>
      </c>
      <c r="R89" s="12" t="s">
        <v>57</v>
      </c>
      <c r="S89" s="61" t="s">
        <v>4</v>
      </c>
    </row>
    <row r="90" spans="1:19" s="8" customFormat="1" ht="12.75">
      <c r="A90" s="186" t="s">
        <v>62</v>
      </c>
      <c r="B90" s="88">
        <v>3</v>
      </c>
      <c r="C90" s="91">
        <v>3</v>
      </c>
      <c r="D90" s="137"/>
      <c r="E90" s="7">
        <f>SUM(B90:D90)</f>
        <v>6</v>
      </c>
      <c r="F90" s="88"/>
      <c r="G90" s="91"/>
      <c r="H90" s="88"/>
      <c r="I90" s="12">
        <f>SUM(F90:H90)</f>
        <v>0</v>
      </c>
      <c r="J90" s="89">
        <f>+E90+I90</f>
        <v>6</v>
      </c>
      <c r="K90" s="91"/>
      <c r="L90" s="91"/>
      <c r="M90" s="91"/>
      <c r="N90" s="7">
        <f>SUM(K90:M90)</f>
        <v>0</v>
      </c>
      <c r="O90" s="77"/>
      <c r="P90" s="77"/>
      <c r="Q90" s="91"/>
      <c r="R90" s="92">
        <f>SUM(O90:Q90)</f>
        <v>0</v>
      </c>
      <c r="S90" s="59">
        <f>J90+N90+R90</f>
        <v>6</v>
      </c>
    </row>
    <row r="91" spans="1:19" s="8" customFormat="1" ht="14.25" customHeight="1">
      <c r="A91" s="187" t="s">
        <v>25</v>
      </c>
      <c r="B91" s="6">
        <v>9</v>
      </c>
      <c r="C91" s="55">
        <v>16</v>
      </c>
      <c r="D91" s="136"/>
      <c r="E91" s="7">
        <f>SUM(B91:D91)</f>
        <v>25</v>
      </c>
      <c r="F91" s="88"/>
      <c r="G91" s="77"/>
      <c r="H91" s="88"/>
      <c r="I91" s="7">
        <f>SUM(F91:H91)</f>
        <v>0</v>
      </c>
      <c r="J91" s="89">
        <f>+E91+I91</f>
        <v>25</v>
      </c>
      <c r="K91" s="56"/>
      <c r="L91" s="56"/>
      <c r="M91" s="56"/>
      <c r="N91" s="7">
        <f>SUM(K91:M91)</f>
        <v>0</v>
      </c>
      <c r="O91" s="77"/>
      <c r="P91" s="77"/>
      <c r="Q91" s="55"/>
      <c r="R91" s="7">
        <f>SUM(O91:Q91)</f>
        <v>0</v>
      </c>
      <c r="S91" s="59">
        <f>J91+N91+R91</f>
        <v>25</v>
      </c>
    </row>
    <row r="92" spans="1:19" s="8" customFormat="1" ht="12.75">
      <c r="A92" s="187" t="s">
        <v>26</v>
      </c>
      <c r="B92" s="6">
        <v>45</v>
      </c>
      <c r="C92" s="55">
        <v>59</v>
      </c>
      <c r="D92" s="136"/>
      <c r="E92" s="7">
        <f>SUM(B92:D92)</f>
        <v>104</v>
      </c>
      <c r="F92" s="88"/>
      <c r="G92" s="77"/>
      <c r="H92" s="88"/>
      <c r="I92" s="7">
        <f>SUM(F92:H92)</f>
        <v>0</v>
      </c>
      <c r="J92" s="89">
        <f>+E92+I92</f>
        <v>104</v>
      </c>
      <c r="K92" s="56"/>
      <c r="L92" s="56"/>
      <c r="M92" s="56"/>
      <c r="N92" s="7">
        <f>SUM(K92:M92)</f>
        <v>0</v>
      </c>
      <c r="O92" s="77"/>
      <c r="P92" s="77"/>
      <c r="Q92" s="55"/>
      <c r="R92" s="7">
        <f>SUM(O92:Q92)</f>
        <v>0</v>
      </c>
      <c r="S92" s="59">
        <f>J92+N92+R92</f>
        <v>104</v>
      </c>
    </row>
    <row r="93" spans="1:19" s="8" customFormat="1" ht="12.75">
      <c r="A93" s="187" t="s">
        <v>27</v>
      </c>
      <c r="B93" s="6">
        <v>53</v>
      </c>
      <c r="C93" s="55">
        <v>60</v>
      </c>
      <c r="D93" s="136"/>
      <c r="E93" s="7">
        <f>SUM(B93:D93)</f>
        <v>113</v>
      </c>
      <c r="F93" s="88"/>
      <c r="G93" s="77"/>
      <c r="H93" s="88"/>
      <c r="I93" s="7">
        <f>SUM(F93:H93)</f>
        <v>0</v>
      </c>
      <c r="J93" s="89">
        <f>+E93+I93</f>
        <v>113</v>
      </c>
      <c r="K93" s="56"/>
      <c r="L93" s="56"/>
      <c r="M93" s="56"/>
      <c r="N93" s="7">
        <f>SUM(K93:M93)</f>
        <v>0</v>
      </c>
      <c r="O93" s="77"/>
      <c r="P93" s="77"/>
      <c r="Q93" s="93"/>
      <c r="R93" s="7">
        <f>SUM(O93:Q93)</f>
        <v>0</v>
      </c>
      <c r="S93" s="59">
        <f>J93+N93+R93</f>
        <v>113</v>
      </c>
    </row>
    <row r="94" spans="1:19" s="8" customFormat="1" ht="12.75">
      <c r="A94" s="187" t="s">
        <v>63</v>
      </c>
      <c r="B94" s="6">
        <v>93</v>
      </c>
      <c r="C94" s="55">
        <v>87</v>
      </c>
      <c r="D94" s="136"/>
      <c r="E94" s="7">
        <f>SUM(B94:D94)</f>
        <v>180</v>
      </c>
      <c r="F94" s="88"/>
      <c r="G94" s="77"/>
      <c r="H94" s="88"/>
      <c r="I94" s="7">
        <f>SUM(F94:H94)</f>
        <v>0</v>
      </c>
      <c r="J94" s="89">
        <f>+E94+I94</f>
        <v>180</v>
      </c>
      <c r="K94" s="56"/>
      <c r="L94" s="56"/>
      <c r="M94" s="56"/>
      <c r="N94" s="7">
        <f>SUM(K94:M94)</f>
        <v>0</v>
      </c>
      <c r="O94" s="77"/>
      <c r="P94" s="77"/>
      <c r="Q94" s="93"/>
      <c r="R94" s="7">
        <f>SUM(O94:Q94)</f>
        <v>0</v>
      </c>
      <c r="S94" s="59">
        <f>J94+N94+R94</f>
        <v>180</v>
      </c>
    </row>
    <row r="95" spans="1:19" s="8" customFormat="1" ht="12.75">
      <c r="A95" s="187" t="s">
        <v>28</v>
      </c>
      <c r="B95" s="39">
        <f aca="true" t="shared" si="43" ref="B95:N95">(B93*100)/B94</f>
        <v>56.98924731182796</v>
      </c>
      <c r="C95" s="39">
        <f t="shared" si="43"/>
        <v>68.96551724137932</v>
      </c>
      <c r="D95" s="39" t="e">
        <f t="shared" si="43"/>
        <v>#DIV/0!</v>
      </c>
      <c r="E95" s="40">
        <f t="shared" si="43"/>
        <v>62.77777777777778</v>
      </c>
      <c r="F95" s="39" t="e">
        <f t="shared" si="43"/>
        <v>#DIV/0!</v>
      </c>
      <c r="G95" s="39" t="e">
        <f t="shared" si="43"/>
        <v>#DIV/0!</v>
      </c>
      <c r="H95" s="39" t="e">
        <f t="shared" si="43"/>
        <v>#DIV/0!</v>
      </c>
      <c r="I95" s="40" t="e">
        <f t="shared" si="43"/>
        <v>#DIV/0!</v>
      </c>
      <c r="J95" s="90">
        <f t="shared" si="43"/>
        <v>62.77777777777778</v>
      </c>
      <c r="K95" s="39" t="e">
        <f t="shared" si="43"/>
        <v>#DIV/0!</v>
      </c>
      <c r="L95" s="39" t="e">
        <f t="shared" si="43"/>
        <v>#DIV/0!</v>
      </c>
      <c r="M95" s="39" t="e">
        <f t="shared" si="43"/>
        <v>#DIV/0!</v>
      </c>
      <c r="N95" s="94" t="e">
        <f t="shared" si="43"/>
        <v>#DIV/0!</v>
      </c>
      <c r="O95" s="39" t="e">
        <f>(O93*100)/O94</f>
        <v>#DIV/0!</v>
      </c>
      <c r="P95" s="39" t="e">
        <f>(P93*100)/P94</f>
        <v>#DIV/0!</v>
      </c>
      <c r="Q95" s="39" t="e">
        <f>(Q93*100)/Q94</f>
        <v>#DIV/0!</v>
      </c>
      <c r="R95" s="94" t="e">
        <f>(R93*100)/R94</f>
        <v>#DIV/0!</v>
      </c>
      <c r="S95" s="95">
        <f>(S93*100)/S94</f>
        <v>62.77777777777778</v>
      </c>
    </row>
    <row r="96" spans="1:19" s="8" customFormat="1" ht="12.75">
      <c r="A96" s="187" t="s">
        <v>29</v>
      </c>
      <c r="B96" s="39">
        <f aca="true" t="shared" si="44" ref="B96:N96">B91/B90</f>
        <v>3</v>
      </c>
      <c r="C96" s="39">
        <f t="shared" si="44"/>
        <v>5.333333333333333</v>
      </c>
      <c r="D96" s="39" t="e">
        <f t="shared" si="44"/>
        <v>#DIV/0!</v>
      </c>
      <c r="E96" s="40">
        <f t="shared" si="44"/>
        <v>4.166666666666667</v>
      </c>
      <c r="F96" s="39" t="e">
        <f t="shared" si="44"/>
        <v>#DIV/0!</v>
      </c>
      <c r="G96" s="39" t="e">
        <f t="shared" si="44"/>
        <v>#DIV/0!</v>
      </c>
      <c r="H96" s="39" t="e">
        <f t="shared" si="44"/>
        <v>#DIV/0!</v>
      </c>
      <c r="I96" s="40" t="e">
        <f t="shared" si="44"/>
        <v>#DIV/0!</v>
      </c>
      <c r="J96" s="96">
        <f t="shared" si="44"/>
        <v>4.166666666666667</v>
      </c>
      <c r="K96" s="39" t="e">
        <f t="shared" si="44"/>
        <v>#DIV/0!</v>
      </c>
      <c r="L96" s="39" t="e">
        <f t="shared" si="44"/>
        <v>#DIV/0!</v>
      </c>
      <c r="M96" s="39" t="e">
        <f t="shared" si="44"/>
        <v>#DIV/0!</v>
      </c>
      <c r="N96" s="40" t="e">
        <f t="shared" si="44"/>
        <v>#DIV/0!</v>
      </c>
      <c r="O96" s="39" t="e">
        <f aca="true" t="shared" si="45" ref="O96:S97">O91/O90</f>
        <v>#DIV/0!</v>
      </c>
      <c r="P96" s="39" t="e">
        <f t="shared" si="45"/>
        <v>#DIV/0!</v>
      </c>
      <c r="Q96" s="39" t="e">
        <f t="shared" si="45"/>
        <v>#DIV/0!</v>
      </c>
      <c r="R96" s="40" t="e">
        <f t="shared" si="45"/>
        <v>#DIV/0!</v>
      </c>
      <c r="S96" s="96">
        <f t="shared" si="45"/>
        <v>4.166666666666667</v>
      </c>
    </row>
    <row r="97" spans="1:19" s="8" customFormat="1" ht="12.75">
      <c r="A97" s="187" t="s">
        <v>30</v>
      </c>
      <c r="B97" s="39">
        <f aca="true" t="shared" si="46" ref="B97:N97">B92/B91</f>
        <v>5</v>
      </c>
      <c r="C97" s="39">
        <f t="shared" si="46"/>
        <v>3.6875</v>
      </c>
      <c r="D97" s="39" t="e">
        <f t="shared" si="46"/>
        <v>#DIV/0!</v>
      </c>
      <c r="E97" s="40">
        <f t="shared" si="46"/>
        <v>4.16</v>
      </c>
      <c r="F97" s="39" t="e">
        <f t="shared" si="46"/>
        <v>#DIV/0!</v>
      </c>
      <c r="G97" s="39" t="e">
        <f t="shared" si="46"/>
        <v>#DIV/0!</v>
      </c>
      <c r="H97" s="39" t="e">
        <f t="shared" si="46"/>
        <v>#DIV/0!</v>
      </c>
      <c r="I97" s="40" t="e">
        <f t="shared" si="46"/>
        <v>#DIV/0!</v>
      </c>
      <c r="J97" s="96">
        <f t="shared" si="46"/>
        <v>4.16</v>
      </c>
      <c r="K97" s="39" t="e">
        <f t="shared" si="46"/>
        <v>#DIV/0!</v>
      </c>
      <c r="L97" s="39" t="e">
        <f t="shared" si="46"/>
        <v>#DIV/0!</v>
      </c>
      <c r="M97" s="39" t="e">
        <f t="shared" si="46"/>
        <v>#DIV/0!</v>
      </c>
      <c r="N97" s="40" t="e">
        <f t="shared" si="46"/>
        <v>#DIV/0!</v>
      </c>
      <c r="O97" s="39" t="e">
        <f t="shared" si="45"/>
        <v>#DIV/0!</v>
      </c>
      <c r="P97" s="39" t="e">
        <f t="shared" si="45"/>
        <v>#DIV/0!</v>
      </c>
      <c r="Q97" s="39" t="e">
        <f t="shared" si="45"/>
        <v>#DIV/0!</v>
      </c>
      <c r="R97" s="40" t="e">
        <f t="shared" si="45"/>
        <v>#DIV/0!</v>
      </c>
      <c r="S97" s="96">
        <f t="shared" si="45"/>
        <v>4.16</v>
      </c>
    </row>
    <row r="98" spans="1:19" s="8" customFormat="1" ht="25.5">
      <c r="A98" s="11" t="s">
        <v>105</v>
      </c>
      <c r="B98" s="11" t="s">
        <v>48</v>
      </c>
      <c r="C98" s="11" t="s">
        <v>47</v>
      </c>
      <c r="D98" s="11" t="s">
        <v>49</v>
      </c>
      <c r="E98" s="12" t="s">
        <v>51</v>
      </c>
      <c r="F98" s="11" t="s">
        <v>58</v>
      </c>
      <c r="G98" s="11" t="s">
        <v>59</v>
      </c>
      <c r="H98" s="11" t="s">
        <v>60</v>
      </c>
      <c r="I98" s="12" t="s">
        <v>53</v>
      </c>
      <c r="J98" s="61" t="s">
        <v>3</v>
      </c>
      <c r="K98" s="11" t="s">
        <v>50</v>
      </c>
      <c r="L98" s="11" t="s">
        <v>77</v>
      </c>
      <c r="M98" s="11" t="s">
        <v>46</v>
      </c>
      <c r="N98" s="12" t="s">
        <v>52</v>
      </c>
      <c r="O98" s="11" t="s">
        <v>54</v>
      </c>
      <c r="P98" s="11" t="s">
        <v>55</v>
      </c>
      <c r="Q98" s="11" t="s">
        <v>56</v>
      </c>
      <c r="R98" s="12" t="s">
        <v>57</v>
      </c>
      <c r="S98" s="61" t="s">
        <v>4</v>
      </c>
    </row>
    <row r="99" spans="1:19" s="8" customFormat="1" ht="12.75">
      <c r="A99" s="51" t="s">
        <v>41</v>
      </c>
      <c r="B99" s="23">
        <v>1</v>
      </c>
      <c r="C99" s="16">
        <v>1</v>
      </c>
      <c r="D99" s="24"/>
      <c r="E99" s="25">
        <f>SUM(B99:D99)</f>
        <v>2</v>
      </c>
      <c r="F99" s="34"/>
      <c r="G99" s="16"/>
      <c r="H99" s="101"/>
      <c r="I99" s="25">
        <f>SUM(F99:H99)</f>
        <v>0</v>
      </c>
      <c r="J99" s="97">
        <f>+E99+I99</f>
        <v>2</v>
      </c>
      <c r="K99" s="16"/>
      <c r="L99" s="16"/>
      <c r="M99" s="16"/>
      <c r="N99" s="17">
        <f>SUM(K99:M99)</f>
        <v>0</v>
      </c>
      <c r="O99" s="98"/>
      <c r="P99" s="98"/>
      <c r="Q99" s="98"/>
      <c r="R99" s="17">
        <f>SUM(O99:Q99)</f>
        <v>0</v>
      </c>
      <c r="S99" s="99">
        <f>J99+N99+R99</f>
        <v>2</v>
      </c>
    </row>
    <row r="100" spans="1:19" s="8" customFormat="1" ht="12.75">
      <c r="A100" s="178" t="s">
        <v>42</v>
      </c>
      <c r="B100" s="26">
        <v>1</v>
      </c>
      <c r="C100" s="16">
        <v>2</v>
      </c>
      <c r="D100" s="100"/>
      <c r="E100" s="27">
        <f>SUM(B100:D100)</f>
        <v>3</v>
      </c>
      <c r="F100" s="34"/>
      <c r="G100" s="15"/>
      <c r="H100" s="102"/>
      <c r="I100" s="25">
        <f>SUM(F100:H100)</f>
        <v>0</v>
      </c>
      <c r="J100" s="97">
        <f>+E100+I100</f>
        <v>3</v>
      </c>
      <c r="K100" s="15"/>
      <c r="L100" s="15"/>
      <c r="M100" s="15"/>
      <c r="N100" s="73">
        <f>SUM(K100:M100)</f>
        <v>0</v>
      </c>
      <c r="O100" s="93"/>
      <c r="P100" s="93"/>
      <c r="Q100" s="93"/>
      <c r="R100" s="25">
        <f>SUM(O100:Q100)</f>
        <v>0</v>
      </c>
      <c r="S100" s="99">
        <f>J100+N100+R100</f>
        <v>3</v>
      </c>
    </row>
    <row r="101" spans="1:19" s="8" customFormat="1" ht="12.75">
      <c r="A101" s="51" t="s">
        <v>43</v>
      </c>
      <c r="B101" s="43">
        <f aca="true" t="shared" si="47" ref="B101:K101">(B99+B100)*100/B91</f>
        <v>22.22222222222222</v>
      </c>
      <c r="C101" s="43">
        <f t="shared" si="47"/>
        <v>18.75</v>
      </c>
      <c r="D101" s="43" t="e">
        <f t="shared" si="47"/>
        <v>#DIV/0!</v>
      </c>
      <c r="E101" s="40">
        <f t="shared" si="47"/>
        <v>20</v>
      </c>
      <c r="F101" s="43" t="e">
        <f t="shared" si="47"/>
        <v>#DIV/0!</v>
      </c>
      <c r="G101" s="43" t="e">
        <f t="shared" si="47"/>
        <v>#DIV/0!</v>
      </c>
      <c r="H101" s="43" t="e">
        <f t="shared" si="47"/>
        <v>#DIV/0!</v>
      </c>
      <c r="I101" s="40" t="e">
        <f t="shared" si="47"/>
        <v>#DIV/0!</v>
      </c>
      <c r="J101" s="96">
        <f t="shared" si="47"/>
        <v>20</v>
      </c>
      <c r="K101" s="43" t="e">
        <f t="shared" si="47"/>
        <v>#DIV/0!</v>
      </c>
      <c r="L101" s="43" t="e">
        <f aca="true" t="shared" si="48" ref="L101:S101">(L99+L100)*100/L91</f>
        <v>#DIV/0!</v>
      </c>
      <c r="M101" s="43" t="e">
        <f t="shared" si="48"/>
        <v>#DIV/0!</v>
      </c>
      <c r="N101" s="40" t="e">
        <f t="shared" si="48"/>
        <v>#DIV/0!</v>
      </c>
      <c r="O101" s="43" t="e">
        <f t="shared" si="48"/>
        <v>#DIV/0!</v>
      </c>
      <c r="P101" s="43" t="e">
        <f t="shared" si="48"/>
        <v>#DIV/0!</v>
      </c>
      <c r="Q101" s="43" t="e">
        <f t="shared" si="48"/>
        <v>#DIV/0!</v>
      </c>
      <c r="R101" s="40" t="e">
        <f t="shared" si="48"/>
        <v>#DIV/0!</v>
      </c>
      <c r="S101" s="96">
        <f t="shared" si="48"/>
        <v>20</v>
      </c>
    </row>
    <row r="102" spans="1:19" s="8" customFormat="1" ht="12.75">
      <c r="A102" s="51" t="s">
        <v>44</v>
      </c>
      <c r="B102" s="23">
        <v>0</v>
      </c>
      <c r="C102" s="16">
        <v>0</v>
      </c>
      <c r="D102" s="24">
        <v>0</v>
      </c>
      <c r="E102" s="25">
        <f>SUM(B102:D102)</f>
        <v>0</v>
      </c>
      <c r="F102" s="16">
        <v>0</v>
      </c>
      <c r="G102" s="16">
        <v>0</v>
      </c>
      <c r="H102" s="101">
        <v>0</v>
      </c>
      <c r="I102" s="17">
        <f>SUM(F102:H102)</f>
        <v>0</v>
      </c>
      <c r="J102" s="97">
        <f>E102+I102</f>
        <v>0</v>
      </c>
      <c r="K102" s="16">
        <v>0</v>
      </c>
      <c r="L102" s="16">
        <v>0</v>
      </c>
      <c r="M102" s="16">
        <v>0</v>
      </c>
      <c r="N102" s="17">
        <f>SUM(K102:M102)</f>
        <v>0</v>
      </c>
      <c r="O102" s="93">
        <v>0</v>
      </c>
      <c r="P102" s="93">
        <v>0</v>
      </c>
      <c r="Q102" s="93">
        <v>0</v>
      </c>
      <c r="R102" s="25">
        <f>SUM(O102:Q102)</f>
        <v>0</v>
      </c>
      <c r="S102" s="99">
        <f>J102+N102+R102</f>
        <v>0</v>
      </c>
    </row>
    <row r="103" spans="1:19" s="8" customFormat="1" ht="12.75">
      <c r="A103" s="51" t="s">
        <v>45</v>
      </c>
      <c r="B103" s="44">
        <f aca="true" t="shared" si="49" ref="B103:Q103">B102/B91*100</f>
        <v>0</v>
      </c>
      <c r="C103" s="44">
        <f t="shared" si="49"/>
        <v>0</v>
      </c>
      <c r="D103" s="44" t="e">
        <f t="shared" si="49"/>
        <v>#DIV/0!</v>
      </c>
      <c r="E103" s="40">
        <f t="shared" si="49"/>
        <v>0</v>
      </c>
      <c r="F103" s="44" t="e">
        <f t="shared" si="49"/>
        <v>#DIV/0!</v>
      </c>
      <c r="G103" s="44" t="e">
        <f t="shared" si="49"/>
        <v>#DIV/0!</v>
      </c>
      <c r="H103" s="44" t="e">
        <f t="shared" si="49"/>
        <v>#DIV/0!</v>
      </c>
      <c r="I103" s="40" t="e">
        <f t="shared" si="49"/>
        <v>#DIV/0!</v>
      </c>
      <c r="J103" s="96">
        <f t="shared" si="49"/>
        <v>0</v>
      </c>
      <c r="K103" s="44" t="e">
        <f t="shared" si="49"/>
        <v>#DIV/0!</v>
      </c>
      <c r="L103" s="44" t="e">
        <f t="shared" si="49"/>
        <v>#DIV/0!</v>
      </c>
      <c r="M103" s="44" t="e">
        <f t="shared" si="49"/>
        <v>#DIV/0!</v>
      </c>
      <c r="N103" s="40" t="e">
        <f t="shared" si="49"/>
        <v>#DIV/0!</v>
      </c>
      <c r="O103" s="44" t="e">
        <f t="shared" si="49"/>
        <v>#DIV/0!</v>
      </c>
      <c r="P103" s="44" t="e">
        <f t="shared" si="49"/>
        <v>#DIV/0!</v>
      </c>
      <c r="Q103" s="44" t="e">
        <f t="shared" si="49"/>
        <v>#DIV/0!</v>
      </c>
      <c r="R103" s="40" t="e">
        <f>R102/R91*100</f>
        <v>#DIV/0!</v>
      </c>
      <c r="S103" s="96">
        <f>S102/S91*100</f>
        <v>0</v>
      </c>
    </row>
    <row r="104" spans="1:19" s="8" customFormat="1" ht="25.5">
      <c r="A104" s="4" t="s">
        <v>133</v>
      </c>
      <c r="B104" s="11" t="s">
        <v>48</v>
      </c>
      <c r="C104" s="11" t="s">
        <v>47</v>
      </c>
      <c r="D104" s="11" t="s">
        <v>49</v>
      </c>
      <c r="E104" s="12" t="s">
        <v>51</v>
      </c>
      <c r="F104" s="11" t="s">
        <v>58</v>
      </c>
      <c r="G104" s="11" t="s">
        <v>59</v>
      </c>
      <c r="H104" s="11" t="s">
        <v>60</v>
      </c>
      <c r="I104" s="12" t="s">
        <v>53</v>
      </c>
      <c r="J104" s="61" t="s">
        <v>3</v>
      </c>
      <c r="K104" s="11" t="s">
        <v>50</v>
      </c>
      <c r="L104" s="11" t="s">
        <v>78</v>
      </c>
      <c r="M104" s="11" t="s">
        <v>46</v>
      </c>
      <c r="N104" s="12" t="s">
        <v>52</v>
      </c>
      <c r="O104" s="11" t="s">
        <v>54</v>
      </c>
      <c r="P104" s="11" t="s">
        <v>55</v>
      </c>
      <c r="Q104" s="11" t="s">
        <v>56</v>
      </c>
      <c r="R104" s="12" t="s">
        <v>57</v>
      </c>
      <c r="S104" s="61" t="s">
        <v>4</v>
      </c>
    </row>
    <row r="105" spans="1:19" s="8" customFormat="1" ht="12.75">
      <c r="A105" s="186" t="s">
        <v>62</v>
      </c>
      <c r="B105" s="88">
        <f>B90+B75</f>
        <v>12</v>
      </c>
      <c r="C105" s="88">
        <f aca="true" t="shared" si="50" ref="C105:H105">C90+C75</f>
        <v>12</v>
      </c>
      <c r="D105" s="88">
        <f t="shared" si="50"/>
        <v>0</v>
      </c>
      <c r="E105" s="88">
        <f t="shared" si="50"/>
        <v>24</v>
      </c>
      <c r="F105" s="88">
        <f t="shared" si="50"/>
        <v>0</v>
      </c>
      <c r="G105" s="88">
        <f t="shared" si="50"/>
        <v>0</v>
      </c>
      <c r="H105" s="88">
        <f t="shared" si="50"/>
        <v>0</v>
      </c>
      <c r="I105" s="12">
        <f>SUM(F105:H105)</f>
        <v>0</v>
      </c>
      <c r="J105" s="89">
        <f>I105+E105</f>
        <v>24</v>
      </c>
      <c r="K105" s="88">
        <f aca="true" t="shared" si="51" ref="K105:L109">K90+K75</f>
        <v>0</v>
      </c>
      <c r="L105" s="88">
        <f t="shared" si="51"/>
        <v>0</v>
      </c>
      <c r="M105" s="88">
        <f>M90+M75</f>
        <v>0</v>
      </c>
      <c r="N105" s="7">
        <f>SUM(K105:M105)</f>
        <v>0</v>
      </c>
      <c r="O105" s="88">
        <f aca="true" t="shared" si="52" ref="O105:P109">O90+O75</f>
        <v>0</v>
      </c>
      <c r="P105" s="88">
        <f t="shared" si="52"/>
        <v>0</v>
      </c>
      <c r="Q105" s="88">
        <f>Q90+Q75</f>
        <v>0</v>
      </c>
      <c r="R105" s="92">
        <f>SUM(O105:Q105)</f>
        <v>0</v>
      </c>
      <c r="S105" s="59">
        <f>J105+N105+R105</f>
        <v>24</v>
      </c>
    </row>
    <row r="106" spans="1:19" s="8" customFormat="1" ht="12.75">
      <c r="A106" s="187" t="s">
        <v>25</v>
      </c>
      <c r="B106" s="189">
        <f>B91+B76</f>
        <v>48</v>
      </c>
      <c r="C106" s="189">
        <f aca="true" t="shared" si="53" ref="C106:H106">C91+C76</f>
        <v>53</v>
      </c>
      <c r="D106" s="189">
        <f t="shared" si="53"/>
        <v>0</v>
      </c>
      <c r="E106" s="189">
        <f t="shared" si="53"/>
        <v>101</v>
      </c>
      <c r="F106" s="189">
        <f t="shared" si="53"/>
        <v>0</v>
      </c>
      <c r="G106" s="189">
        <f t="shared" si="53"/>
        <v>0</v>
      </c>
      <c r="H106" s="88">
        <f t="shared" si="53"/>
        <v>0</v>
      </c>
      <c r="I106" s="7">
        <f>SUM(F106:H106)</f>
        <v>0</v>
      </c>
      <c r="J106" s="89">
        <f>I106+E106</f>
        <v>101</v>
      </c>
      <c r="K106" s="88">
        <f t="shared" si="51"/>
        <v>0</v>
      </c>
      <c r="L106" s="88">
        <f t="shared" si="51"/>
        <v>0</v>
      </c>
      <c r="M106" s="88">
        <f>M91+M76</f>
        <v>0</v>
      </c>
      <c r="N106" s="7">
        <f>SUM(K106:M106)</f>
        <v>0</v>
      </c>
      <c r="O106" s="88">
        <f t="shared" si="52"/>
        <v>0</v>
      </c>
      <c r="P106" s="88">
        <f t="shared" si="52"/>
        <v>0</v>
      </c>
      <c r="Q106" s="88">
        <f>Q91+Q76</f>
        <v>0</v>
      </c>
      <c r="R106" s="7">
        <f>SUM(O106:Q106)</f>
        <v>0</v>
      </c>
      <c r="S106" s="59">
        <f>J106+N106+R106</f>
        <v>101</v>
      </c>
    </row>
    <row r="107" spans="1:19" s="8" customFormat="1" ht="12.75">
      <c r="A107" s="187" t="s">
        <v>26</v>
      </c>
      <c r="B107" s="189">
        <f aca="true" t="shared" si="54" ref="B107:G107">B77+B92</f>
        <v>242</v>
      </c>
      <c r="C107" s="189">
        <f t="shared" si="54"/>
        <v>255</v>
      </c>
      <c r="D107" s="189">
        <f t="shared" si="54"/>
        <v>0</v>
      </c>
      <c r="E107" s="189">
        <f t="shared" si="54"/>
        <v>497</v>
      </c>
      <c r="F107" s="189">
        <f t="shared" si="54"/>
        <v>0</v>
      </c>
      <c r="G107" s="189">
        <f t="shared" si="54"/>
        <v>0</v>
      </c>
      <c r="H107" s="88">
        <f>H92+H77</f>
        <v>0</v>
      </c>
      <c r="I107" s="7">
        <f>SUM(F107:H107)</f>
        <v>0</v>
      </c>
      <c r="J107" s="89">
        <f>I107+E107</f>
        <v>497</v>
      </c>
      <c r="K107" s="88">
        <f t="shared" si="51"/>
        <v>0</v>
      </c>
      <c r="L107" s="88">
        <f t="shared" si="51"/>
        <v>0</v>
      </c>
      <c r="M107" s="88">
        <f>M92+M77</f>
        <v>0</v>
      </c>
      <c r="N107" s="7">
        <f>SUM(K107:M107)</f>
        <v>0</v>
      </c>
      <c r="O107" s="88">
        <f t="shared" si="52"/>
        <v>0</v>
      </c>
      <c r="P107" s="88">
        <f t="shared" si="52"/>
        <v>0</v>
      </c>
      <c r="Q107" s="88">
        <f>Q92+Q77</f>
        <v>0</v>
      </c>
      <c r="R107" s="7">
        <f>SUM(O107:Q107)</f>
        <v>0</v>
      </c>
      <c r="S107" s="59">
        <f>J107+N107+R107</f>
        <v>497</v>
      </c>
    </row>
    <row r="108" spans="1:19" s="8" customFormat="1" ht="12.75">
      <c r="A108" s="187" t="s">
        <v>27</v>
      </c>
      <c r="B108" s="189">
        <f>B93+B78</f>
        <v>276</v>
      </c>
      <c r="C108" s="189">
        <f aca="true" t="shared" si="55" ref="C108:H108">C93+C78</f>
        <v>268</v>
      </c>
      <c r="D108" s="189">
        <f t="shared" si="55"/>
        <v>0</v>
      </c>
      <c r="E108" s="189">
        <f t="shared" si="55"/>
        <v>544</v>
      </c>
      <c r="F108" s="189">
        <f t="shared" si="55"/>
        <v>0</v>
      </c>
      <c r="G108" s="189">
        <f t="shared" si="55"/>
        <v>0</v>
      </c>
      <c r="H108" s="88">
        <f t="shared" si="55"/>
        <v>0</v>
      </c>
      <c r="I108" s="7">
        <f>SUM(F108:H108)</f>
        <v>0</v>
      </c>
      <c r="J108" s="89">
        <f>I108+E108</f>
        <v>544</v>
      </c>
      <c r="K108" s="88">
        <f t="shared" si="51"/>
        <v>0</v>
      </c>
      <c r="L108" s="88">
        <f t="shared" si="51"/>
        <v>0</v>
      </c>
      <c r="M108" s="88">
        <f>M93+M78</f>
        <v>0</v>
      </c>
      <c r="N108" s="7">
        <f>SUM(K108:M108)</f>
        <v>0</v>
      </c>
      <c r="O108" s="88">
        <f t="shared" si="52"/>
        <v>0</v>
      </c>
      <c r="P108" s="88">
        <f t="shared" si="52"/>
        <v>0</v>
      </c>
      <c r="Q108" s="88">
        <f>Q93+Q78</f>
        <v>0</v>
      </c>
      <c r="R108" s="7">
        <f>SUM(O108:Q108)</f>
        <v>0</v>
      </c>
      <c r="S108" s="59">
        <f>J108+N108+R108</f>
        <v>544</v>
      </c>
    </row>
    <row r="109" spans="1:19" s="8" customFormat="1" ht="12.75">
      <c r="A109" s="187" t="s">
        <v>63</v>
      </c>
      <c r="B109" s="189">
        <f>B94+B79</f>
        <v>372</v>
      </c>
      <c r="C109" s="189">
        <f aca="true" t="shared" si="56" ref="C109:H109">C94+C79</f>
        <v>348</v>
      </c>
      <c r="D109" s="189">
        <f t="shared" si="56"/>
        <v>0</v>
      </c>
      <c r="E109" s="189">
        <f t="shared" si="56"/>
        <v>720</v>
      </c>
      <c r="F109" s="189">
        <f t="shared" si="56"/>
        <v>0</v>
      </c>
      <c r="G109" s="189">
        <f t="shared" si="56"/>
        <v>0</v>
      </c>
      <c r="H109" s="88">
        <f t="shared" si="56"/>
        <v>0</v>
      </c>
      <c r="I109" s="7">
        <f>SUM(F109:H109)</f>
        <v>0</v>
      </c>
      <c r="J109" s="89">
        <f>I109+E109</f>
        <v>720</v>
      </c>
      <c r="K109" s="88">
        <f t="shared" si="51"/>
        <v>0</v>
      </c>
      <c r="L109" s="88">
        <f t="shared" si="51"/>
        <v>0</v>
      </c>
      <c r="M109" s="88">
        <f>M94+M79</f>
        <v>0</v>
      </c>
      <c r="N109" s="7">
        <f>SUM(K109:M109)</f>
        <v>0</v>
      </c>
      <c r="O109" s="88">
        <f t="shared" si="52"/>
        <v>0</v>
      </c>
      <c r="P109" s="88">
        <f t="shared" si="52"/>
        <v>0</v>
      </c>
      <c r="Q109" s="88">
        <f>Q94+Q79</f>
        <v>0</v>
      </c>
      <c r="R109" s="7">
        <f>SUM(O109:Q109)</f>
        <v>0</v>
      </c>
      <c r="S109" s="59">
        <f>J109+N109+R109</f>
        <v>720</v>
      </c>
    </row>
    <row r="110" spans="1:19" s="8" customFormat="1" ht="12.75">
      <c r="A110" s="187" t="s">
        <v>28</v>
      </c>
      <c r="B110" s="39">
        <f aca="true" t="shared" si="57" ref="B110:J110">(B108*100)/B109</f>
        <v>74.19354838709677</v>
      </c>
      <c r="C110" s="39">
        <f t="shared" si="57"/>
        <v>77.01149425287356</v>
      </c>
      <c r="D110" s="39" t="e">
        <f t="shared" si="57"/>
        <v>#DIV/0!</v>
      </c>
      <c r="E110" s="39">
        <f t="shared" si="57"/>
        <v>75.55555555555556</v>
      </c>
      <c r="F110" s="39" t="e">
        <f t="shared" si="57"/>
        <v>#DIV/0!</v>
      </c>
      <c r="G110" s="39" t="e">
        <f t="shared" si="57"/>
        <v>#DIV/0!</v>
      </c>
      <c r="H110" s="39" t="e">
        <f t="shared" si="57"/>
        <v>#DIV/0!</v>
      </c>
      <c r="I110" s="40" t="e">
        <f t="shared" si="57"/>
        <v>#DIV/0!</v>
      </c>
      <c r="J110" s="90">
        <f t="shared" si="57"/>
        <v>75.55555555555556</v>
      </c>
      <c r="K110" s="39" t="e">
        <f aca="true" t="shared" si="58" ref="K110:S110">(K108*100)/K109</f>
        <v>#DIV/0!</v>
      </c>
      <c r="L110" s="39" t="e">
        <f t="shared" si="58"/>
        <v>#DIV/0!</v>
      </c>
      <c r="M110" s="39" t="e">
        <f t="shared" si="58"/>
        <v>#DIV/0!</v>
      </c>
      <c r="N110" s="94" t="e">
        <f t="shared" si="58"/>
        <v>#DIV/0!</v>
      </c>
      <c r="O110" s="39" t="e">
        <f t="shared" si="58"/>
        <v>#DIV/0!</v>
      </c>
      <c r="P110" s="39" t="e">
        <f>(P108*100)/P109</f>
        <v>#DIV/0!</v>
      </c>
      <c r="Q110" s="39" t="e">
        <f>(Q108*100)/Q109</f>
        <v>#DIV/0!</v>
      </c>
      <c r="R110" s="94" t="e">
        <f t="shared" si="58"/>
        <v>#DIV/0!</v>
      </c>
      <c r="S110" s="95">
        <f t="shared" si="58"/>
        <v>75.55555555555556</v>
      </c>
    </row>
    <row r="111" spans="1:19" s="8" customFormat="1" ht="12.75">
      <c r="A111" s="187" t="s">
        <v>29</v>
      </c>
      <c r="B111" s="39">
        <f aca="true" t="shared" si="59" ref="B111:J112">B106/B105</f>
        <v>4</v>
      </c>
      <c r="C111" s="39">
        <f t="shared" si="59"/>
        <v>4.416666666666667</v>
      </c>
      <c r="D111" s="39" t="e">
        <f t="shared" si="59"/>
        <v>#DIV/0!</v>
      </c>
      <c r="E111" s="39">
        <f t="shared" si="59"/>
        <v>4.208333333333333</v>
      </c>
      <c r="F111" s="39" t="e">
        <f t="shared" si="59"/>
        <v>#DIV/0!</v>
      </c>
      <c r="G111" s="39" t="e">
        <f t="shared" si="59"/>
        <v>#DIV/0!</v>
      </c>
      <c r="H111" s="39" t="e">
        <f t="shared" si="59"/>
        <v>#DIV/0!</v>
      </c>
      <c r="I111" s="40" t="e">
        <f t="shared" si="59"/>
        <v>#DIV/0!</v>
      </c>
      <c r="J111" s="96">
        <f t="shared" si="59"/>
        <v>4.208333333333333</v>
      </c>
      <c r="K111" s="39" t="e">
        <f aca="true" t="shared" si="60" ref="K111:S111">K106/K105</f>
        <v>#DIV/0!</v>
      </c>
      <c r="L111" s="39" t="e">
        <f t="shared" si="60"/>
        <v>#DIV/0!</v>
      </c>
      <c r="M111" s="39" t="e">
        <f t="shared" si="60"/>
        <v>#DIV/0!</v>
      </c>
      <c r="N111" s="40" t="e">
        <f t="shared" si="60"/>
        <v>#DIV/0!</v>
      </c>
      <c r="O111" s="39" t="e">
        <f t="shared" si="60"/>
        <v>#DIV/0!</v>
      </c>
      <c r="P111" s="39" t="e">
        <f>P106/P105</f>
        <v>#DIV/0!</v>
      </c>
      <c r="Q111" s="39" t="e">
        <f>Q106/Q105</f>
        <v>#DIV/0!</v>
      </c>
      <c r="R111" s="40" t="e">
        <f t="shared" si="60"/>
        <v>#DIV/0!</v>
      </c>
      <c r="S111" s="96">
        <f t="shared" si="60"/>
        <v>4.208333333333333</v>
      </c>
    </row>
    <row r="112" spans="1:19" s="8" customFormat="1" ht="12.75">
      <c r="A112" s="187" t="s">
        <v>30</v>
      </c>
      <c r="B112" s="39">
        <f t="shared" si="59"/>
        <v>5.041666666666667</v>
      </c>
      <c r="C112" s="39">
        <f t="shared" si="59"/>
        <v>4.811320754716981</v>
      </c>
      <c r="D112" s="39" t="e">
        <f t="shared" si="59"/>
        <v>#DIV/0!</v>
      </c>
      <c r="E112" s="39">
        <f t="shared" si="59"/>
        <v>4.920792079207921</v>
      </c>
      <c r="F112" s="39" t="e">
        <f t="shared" si="59"/>
        <v>#DIV/0!</v>
      </c>
      <c r="G112" s="39" t="e">
        <f t="shared" si="59"/>
        <v>#DIV/0!</v>
      </c>
      <c r="H112" s="39" t="e">
        <f t="shared" si="59"/>
        <v>#DIV/0!</v>
      </c>
      <c r="I112" s="40" t="e">
        <f t="shared" si="59"/>
        <v>#DIV/0!</v>
      </c>
      <c r="J112" s="96">
        <f t="shared" si="59"/>
        <v>4.920792079207921</v>
      </c>
      <c r="K112" s="39" t="e">
        <f aca="true" t="shared" si="61" ref="K112:S112">K107/K106</f>
        <v>#DIV/0!</v>
      </c>
      <c r="L112" s="39" t="e">
        <f t="shared" si="61"/>
        <v>#DIV/0!</v>
      </c>
      <c r="M112" s="39" t="e">
        <f t="shared" si="61"/>
        <v>#DIV/0!</v>
      </c>
      <c r="N112" s="40" t="e">
        <f t="shared" si="61"/>
        <v>#DIV/0!</v>
      </c>
      <c r="O112" s="39" t="e">
        <f t="shared" si="61"/>
        <v>#DIV/0!</v>
      </c>
      <c r="P112" s="39" t="e">
        <f>P107/P106</f>
        <v>#DIV/0!</v>
      </c>
      <c r="Q112" s="39" t="e">
        <f>Q107/Q106</f>
        <v>#DIV/0!</v>
      </c>
      <c r="R112" s="40" t="e">
        <f t="shared" si="61"/>
        <v>#DIV/0!</v>
      </c>
      <c r="S112" s="96">
        <f t="shared" si="61"/>
        <v>4.920792079207921</v>
      </c>
    </row>
    <row r="113" spans="1:19" s="8" customFormat="1" ht="25.5">
      <c r="A113" s="11" t="s">
        <v>134</v>
      </c>
      <c r="B113" s="11" t="s">
        <v>48</v>
      </c>
      <c r="C113" s="11" t="s">
        <v>47</v>
      </c>
      <c r="D113" s="11" t="s">
        <v>49</v>
      </c>
      <c r="E113" s="12" t="s">
        <v>51</v>
      </c>
      <c r="F113" s="11" t="s">
        <v>58</v>
      </c>
      <c r="G113" s="11" t="s">
        <v>59</v>
      </c>
      <c r="H113" s="11" t="s">
        <v>60</v>
      </c>
      <c r="I113" s="12" t="s">
        <v>53</v>
      </c>
      <c r="J113" s="61" t="s">
        <v>3</v>
      </c>
      <c r="K113" s="11" t="s">
        <v>50</v>
      </c>
      <c r="L113" s="11" t="s">
        <v>77</v>
      </c>
      <c r="M113" s="11" t="s">
        <v>46</v>
      </c>
      <c r="N113" s="12" t="s">
        <v>52</v>
      </c>
      <c r="O113" s="11" t="s">
        <v>54</v>
      </c>
      <c r="P113" s="11" t="s">
        <v>55</v>
      </c>
      <c r="Q113" s="11" t="s">
        <v>56</v>
      </c>
      <c r="R113" s="12" t="s">
        <v>57</v>
      </c>
      <c r="S113" s="61" t="s">
        <v>4</v>
      </c>
    </row>
    <row r="114" spans="1:19" s="8" customFormat="1" ht="12.75">
      <c r="A114" s="51" t="s">
        <v>41</v>
      </c>
      <c r="B114" s="23">
        <f>B99+B84</f>
        <v>1</v>
      </c>
      <c r="C114" s="23">
        <f>C99+C84</f>
        <v>2</v>
      </c>
      <c r="D114" s="23"/>
      <c r="E114" s="23">
        <f>D114+C114+B114</f>
        <v>3</v>
      </c>
      <c r="F114" s="23"/>
      <c r="G114" s="23"/>
      <c r="H114" s="23"/>
      <c r="I114" s="25">
        <f>SUM(F114:H114)</f>
        <v>0</v>
      </c>
      <c r="J114" s="97">
        <f>+E114+I114</f>
        <v>3</v>
      </c>
      <c r="K114" s="23"/>
      <c r="L114" s="23"/>
      <c r="M114" s="23"/>
      <c r="N114" s="25">
        <f>SUM(K114:M114)</f>
        <v>0</v>
      </c>
      <c r="O114" s="23"/>
      <c r="P114" s="23"/>
      <c r="Q114" s="23"/>
      <c r="R114" s="25">
        <f>SUM(O114:Q114)</f>
        <v>0</v>
      </c>
      <c r="S114" s="99">
        <f>J114+N114+R114</f>
        <v>3</v>
      </c>
    </row>
    <row r="115" spans="1:19" s="8" customFormat="1" ht="12.75">
      <c r="A115" s="178" t="s">
        <v>42</v>
      </c>
      <c r="B115" s="23">
        <f>B100+B85</f>
        <v>3</v>
      </c>
      <c r="C115" s="23">
        <f>C100+C85</f>
        <v>2</v>
      </c>
      <c r="D115" s="23"/>
      <c r="E115" s="23">
        <f>D115+C115+B115</f>
        <v>5</v>
      </c>
      <c r="F115" s="23"/>
      <c r="G115" s="23"/>
      <c r="H115" s="23"/>
      <c r="I115" s="25">
        <f>SUM(F115:H115)</f>
        <v>0</v>
      </c>
      <c r="J115" s="97">
        <f>E115+I115</f>
        <v>5</v>
      </c>
      <c r="K115" s="23"/>
      <c r="L115" s="23"/>
      <c r="M115" s="23"/>
      <c r="N115" s="25">
        <f>SUM(K115:M115)</f>
        <v>0</v>
      </c>
      <c r="O115" s="23"/>
      <c r="P115" s="23"/>
      <c r="Q115" s="23"/>
      <c r="R115" s="25">
        <f>SUM(O115:Q115)</f>
        <v>0</v>
      </c>
      <c r="S115" s="99">
        <f>J115+N115+R115</f>
        <v>5</v>
      </c>
    </row>
    <row r="116" spans="1:19" s="8" customFormat="1" ht="12.75">
      <c r="A116" s="51" t="s">
        <v>43</v>
      </c>
      <c r="B116" s="43">
        <f>(B114+B115)*100/B106</f>
        <v>8.333333333333334</v>
      </c>
      <c r="C116" s="43">
        <f aca="true" t="shared" si="62" ref="C116:N116">(C114+C115)*100/C106</f>
        <v>7.547169811320755</v>
      </c>
      <c r="D116" s="43" t="e">
        <f t="shared" si="62"/>
        <v>#DIV/0!</v>
      </c>
      <c r="E116" s="43">
        <f t="shared" si="62"/>
        <v>7.920792079207921</v>
      </c>
      <c r="F116" s="43" t="e">
        <f t="shared" si="62"/>
        <v>#DIV/0!</v>
      </c>
      <c r="G116" s="43" t="e">
        <f t="shared" si="62"/>
        <v>#DIV/0!</v>
      </c>
      <c r="H116" s="43" t="e">
        <f t="shared" si="62"/>
        <v>#DIV/0!</v>
      </c>
      <c r="I116" s="190" t="e">
        <f t="shared" si="62"/>
        <v>#DIV/0!</v>
      </c>
      <c r="J116" s="96">
        <f t="shared" si="62"/>
        <v>7.920792079207921</v>
      </c>
      <c r="K116" s="43" t="e">
        <f t="shared" si="62"/>
        <v>#DIV/0!</v>
      </c>
      <c r="L116" s="43" t="e">
        <f t="shared" si="62"/>
        <v>#DIV/0!</v>
      </c>
      <c r="M116" s="43" t="e">
        <f>(M114+M115)*100/M106</f>
        <v>#DIV/0!</v>
      </c>
      <c r="N116" s="190" t="e">
        <f t="shared" si="62"/>
        <v>#DIV/0!</v>
      </c>
      <c r="O116" s="43" t="e">
        <f>(O114+O115)*100/O106</f>
        <v>#DIV/0!</v>
      </c>
      <c r="P116" s="43" t="e">
        <f>(P114+P115)*100/P106</f>
        <v>#DIV/0!</v>
      </c>
      <c r="Q116" s="43" t="e">
        <f>(Q114+Q115)*100/Q106</f>
        <v>#DIV/0!</v>
      </c>
      <c r="R116" s="190" t="e">
        <f>(R114+R115)*100/R106</f>
        <v>#DIV/0!</v>
      </c>
      <c r="S116" s="96">
        <f>(S114+S115)*100/S106</f>
        <v>7.920792079207921</v>
      </c>
    </row>
    <row r="117" spans="1:19" s="8" customFormat="1" ht="12.75">
      <c r="A117" s="51" t="s">
        <v>44</v>
      </c>
      <c r="B117" s="23">
        <f>B102+B87</f>
        <v>0</v>
      </c>
      <c r="C117" s="23">
        <f>C102+C87</f>
        <v>1</v>
      </c>
      <c r="D117" s="23"/>
      <c r="E117" s="23">
        <f>D117+C117+B117</f>
        <v>1</v>
      </c>
      <c r="F117" s="23"/>
      <c r="G117" s="23"/>
      <c r="H117" s="23"/>
      <c r="I117" s="25">
        <f>SUM(F117:H117)</f>
        <v>0</v>
      </c>
      <c r="J117" s="97">
        <f>E117+I117</f>
        <v>1</v>
      </c>
      <c r="K117" s="23"/>
      <c r="L117" s="23"/>
      <c r="M117" s="23"/>
      <c r="N117" s="25">
        <f>SUM(K117:M117)</f>
        <v>0</v>
      </c>
      <c r="O117" s="23"/>
      <c r="P117" s="23"/>
      <c r="Q117" s="23"/>
      <c r="R117" s="25">
        <f>SUM(O117:Q117)</f>
        <v>0</v>
      </c>
      <c r="S117" s="99">
        <f>J117+N117+R117</f>
        <v>1</v>
      </c>
    </row>
    <row r="118" spans="1:19" s="8" customFormat="1" ht="12.75">
      <c r="A118" s="51" t="s">
        <v>45</v>
      </c>
      <c r="B118" s="44">
        <v>0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 t="e">
        <f aca="true" t="shared" si="63" ref="H118:N118">H117/H106*100</f>
        <v>#DIV/0!</v>
      </c>
      <c r="I118" s="40" t="e">
        <f t="shared" si="63"/>
        <v>#DIV/0!</v>
      </c>
      <c r="J118" s="96">
        <f t="shared" si="63"/>
        <v>0.9900990099009901</v>
      </c>
      <c r="K118" s="44" t="e">
        <f t="shared" si="63"/>
        <v>#DIV/0!</v>
      </c>
      <c r="L118" s="44" t="e">
        <f t="shared" si="63"/>
        <v>#DIV/0!</v>
      </c>
      <c r="M118" s="44" t="e">
        <f t="shared" si="63"/>
        <v>#DIV/0!</v>
      </c>
      <c r="N118" s="40" t="e">
        <f t="shared" si="63"/>
        <v>#DIV/0!</v>
      </c>
      <c r="O118" s="44" t="e">
        <f>O117/O106*100</f>
        <v>#DIV/0!</v>
      </c>
      <c r="P118" s="44" t="e">
        <f>P117/P106*100</f>
        <v>#DIV/0!</v>
      </c>
      <c r="Q118" s="44" t="e">
        <f>Q117/Q106*100</f>
        <v>#DIV/0!</v>
      </c>
      <c r="R118" s="40" t="e">
        <f>R117/R106*100</f>
        <v>#DIV/0!</v>
      </c>
      <c r="S118" s="96">
        <f>S117/S106*100</f>
        <v>0.9900990099009901</v>
      </c>
    </row>
    <row r="119" spans="1:19" s="8" customFormat="1" ht="25.5">
      <c r="A119" s="4" t="s">
        <v>130</v>
      </c>
      <c r="B119" s="11" t="s">
        <v>48</v>
      </c>
      <c r="C119" s="11" t="s">
        <v>47</v>
      </c>
      <c r="D119" s="11" t="s">
        <v>49</v>
      </c>
      <c r="E119" s="12" t="s">
        <v>51</v>
      </c>
      <c r="F119" s="11" t="s">
        <v>58</v>
      </c>
      <c r="G119" s="11" t="s">
        <v>59</v>
      </c>
      <c r="H119" s="11" t="s">
        <v>60</v>
      </c>
      <c r="I119" s="12" t="s">
        <v>53</v>
      </c>
      <c r="J119" s="61" t="s">
        <v>3</v>
      </c>
      <c r="K119" s="11" t="s">
        <v>50</v>
      </c>
      <c r="L119" s="11" t="s">
        <v>78</v>
      </c>
      <c r="M119" s="11" t="s">
        <v>46</v>
      </c>
      <c r="N119" s="12" t="s">
        <v>52</v>
      </c>
      <c r="O119" s="11" t="s">
        <v>54</v>
      </c>
      <c r="P119" s="11" t="s">
        <v>55</v>
      </c>
      <c r="Q119" s="11" t="s">
        <v>56</v>
      </c>
      <c r="R119" s="12" t="s">
        <v>57</v>
      </c>
      <c r="S119" s="61" t="s">
        <v>4</v>
      </c>
    </row>
    <row r="120" spans="1:19" s="8" customFormat="1" ht="12.75">
      <c r="A120" s="186" t="s">
        <v>62</v>
      </c>
      <c r="B120" s="88">
        <f aca="true" t="shared" si="64" ref="B120:D124">B90+B75+B66</f>
        <v>52</v>
      </c>
      <c r="C120" s="88">
        <f t="shared" si="64"/>
        <v>62</v>
      </c>
      <c r="D120" s="88">
        <f t="shared" si="64"/>
        <v>0</v>
      </c>
      <c r="E120" s="7">
        <f>SUM(B120:D120)</f>
        <v>114</v>
      </c>
      <c r="F120" s="88">
        <f aca="true" t="shared" si="65" ref="F120:H124">F90+F75+F66</f>
        <v>0</v>
      </c>
      <c r="G120" s="88">
        <f t="shared" si="65"/>
        <v>0</v>
      </c>
      <c r="H120" s="88">
        <f t="shared" si="65"/>
        <v>0</v>
      </c>
      <c r="I120" s="12">
        <f>SUM(F120:H120)</f>
        <v>0</v>
      </c>
      <c r="J120" s="89">
        <f>+E120+I120</f>
        <v>114</v>
      </c>
      <c r="K120" s="88">
        <f aca="true" t="shared" si="66" ref="K120:L124">K90+K75+K66</f>
        <v>0</v>
      </c>
      <c r="L120" s="88">
        <f t="shared" si="66"/>
        <v>0</v>
      </c>
      <c r="M120" s="88">
        <f>M90+M75+M66</f>
        <v>0</v>
      </c>
      <c r="N120" s="7">
        <f>SUM(K120:M120)</f>
        <v>0</v>
      </c>
      <c r="O120" s="88">
        <f aca="true" t="shared" si="67" ref="O120:P124">O90+O75+O66</f>
        <v>0</v>
      </c>
      <c r="P120" s="88">
        <f t="shared" si="67"/>
        <v>0</v>
      </c>
      <c r="Q120" s="88">
        <f>Q90+Q75+Q66</f>
        <v>0</v>
      </c>
      <c r="R120" s="92">
        <f>SUM(O120:Q120)</f>
        <v>0</v>
      </c>
      <c r="S120" s="59">
        <f>J120+N120+R120</f>
        <v>114</v>
      </c>
    </row>
    <row r="121" spans="1:19" s="8" customFormat="1" ht="12.75">
      <c r="A121" s="187" t="s">
        <v>25</v>
      </c>
      <c r="B121" s="88">
        <f t="shared" si="64"/>
        <v>370</v>
      </c>
      <c r="C121" s="88">
        <f t="shared" si="64"/>
        <v>409</v>
      </c>
      <c r="D121" s="88">
        <f t="shared" si="64"/>
        <v>0</v>
      </c>
      <c r="E121" s="7">
        <f>SUM(B121:D121)</f>
        <v>779</v>
      </c>
      <c r="F121" s="88">
        <f t="shared" si="65"/>
        <v>0</v>
      </c>
      <c r="G121" s="88">
        <f t="shared" si="65"/>
        <v>0</v>
      </c>
      <c r="H121" s="88">
        <f t="shared" si="65"/>
        <v>0</v>
      </c>
      <c r="I121" s="7">
        <f>SUM(F121:H121)</f>
        <v>0</v>
      </c>
      <c r="J121" s="89">
        <f>+E121+I121</f>
        <v>779</v>
      </c>
      <c r="K121" s="88">
        <f t="shared" si="66"/>
        <v>0</v>
      </c>
      <c r="L121" s="88">
        <f t="shared" si="66"/>
        <v>0</v>
      </c>
      <c r="M121" s="88">
        <f>M91+M76+M67</f>
        <v>0</v>
      </c>
      <c r="N121" s="7">
        <f>SUM(K121:M121)</f>
        <v>0</v>
      </c>
      <c r="O121" s="88">
        <f t="shared" si="67"/>
        <v>0</v>
      </c>
      <c r="P121" s="88">
        <f t="shared" si="67"/>
        <v>0</v>
      </c>
      <c r="Q121" s="88">
        <f>Q91+Q76+Q67</f>
        <v>0</v>
      </c>
      <c r="R121" s="7">
        <f>SUM(O121:Q121)</f>
        <v>0</v>
      </c>
      <c r="S121" s="59">
        <f>J121+N121+R121</f>
        <v>779</v>
      </c>
    </row>
    <row r="122" spans="1:19" s="8" customFormat="1" ht="12.75">
      <c r="A122" s="187" t="s">
        <v>26</v>
      </c>
      <c r="B122" s="88">
        <f t="shared" si="64"/>
        <v>2337</v>
      </c>
      <c r="C122" s="88">
        <f t="shared" si="64"/>
        <v>2340</v>
      </c>
      <c r="D122" s="88">
        <f t="shared" si="64"/>
        <v>0</v>
      </c>
      <c r="E122" s="7">
        <f>SUM(B122:D122)</f>
        <v>4677</v>
      </c>
      <c r="F122" s="88">
        <f t="shared" si="65"/>
        <v>0</v>
      </c>
      <c r="G122" s="88">
        <f t="shared" si="65"/>
        <v>0</v>
      </c>
      <c r="H122" s="88">
        <f t="shared" si="65"/>
        <v>0</v>
      </c>
      <c r="I122" s="7">
        <f>SUM(F122:H122)</f>
        <v>0</v>
      </c>
      <c r="J122" s="89">
        <f>+E122+I122</f>
        <v>4677</v>
      </c>
      <c r="K122" s="88">
        <f t="shared" si="66"/>
        <v>0</v>
      </c>
      <c r="L122" s="88">
        <f t="shared" si="66"/>
        <v>0</v>
      </c>
      <c r="M122" s="88">
        <f>M92+M77+M68</f>
        <v>0</v>
      </c>
      <c r="N122" s="7">
        <f>SUM(K122:M122)</f>
        <v>0</v>
      </c>
      <c r="O122" s="88">
        <f t="shared" si="67"/>
        <v>0</v>
      </c>
      <c r="P122" s="88">
        <f t="shared" si="67"/>
        <v>0</v>
      </c>
      <c r="Q122" s="88">
        <f>Q92+Q77+Q68</f>
        <v>0</v>
      </c>
      <c r="R122" s="7">
        <f>SUM(O122:Q122)</f>
        <v>0</v>
      </c>
      <c r="S122" s="59">
        <f>J122+N122+R122</f>
        <v>4677</v>
      </c>
    </row>
    <row r="123" spans="1:19" s="8" customFormat="1" ht="12.75">
      <c r="A123" s="187" t="s">
        <v>27</v>
      </c>
      <c r="B123" s="88">
        <f t="shared" si="64"/>
        <v>1479</v>
      </c>
      <c r="C123" s="88">
        <f t="shared" si="64"/>
        <v>1665</v>
      </c>
      <c r="D123" s="88">
        <f t="shared" si="64"/>
        <v>0</v>
      </c>
      <c r="E123" s="7">
        <f>SUM(B123:D123)</f>
        <v>3144</v>
      </c>
      <c r="F123" s="88">
        <f t="shared" si="65"/>
        <v>0</v>
      </c>
      <c r="G123" s="88">
        <f t="shared" si="65"/>
        <v>0</v>
      </c>
      <c r="H123" s="88">
        <f t="shared" si="65"/>
        <v>0</v>
      </c>
      <c r="I123" s="7">
        <f>SUM(F123:H123)</f>
        <v>0</v>
      </c>
      <c r="J123" s="89">
        <f>+E123+I123</f>
        <v>3144</v>
      </c>
      <c r="K123" s="88">
        <f t="shared" si="66"/>
        <v>0</v>
      </c>
      <c r="L123" s="88">
        <f t="shared" si="66"/>
        <v>0</v>
      </c>
      <c r="M123" s="88">
        <f>M93+M78+M69</f>
        <v>0</v>
      </c>
      <c r="N123" s="7">
        <f>SUM(K123:M123)</f>
        <v>0</v>
      </c>
      <c r="O123" s="88">
        <f t="shared" si="67"/>
        <v>0</v>
      </c>
      <c r="P123" s="88">
        <f t="shared" si="67"/>
        <v>0</v>
      </c>
      <c r="Q123" s="88">
        <f>Q93+Q78+Q69</f>
        <v>0</v>
      </c>
      <c r="R123" s="7">
        <f>SUM(O123:Q123)</f>
        <v>0</v>
      </c>
      <c r="S123" s="59">
        <f>J123+N123+R123</f>
        <v>3144</v>
      </c>
    </row>
    <row r="124" spans="1:19" s="8" customFormat="1" ht="12.75">
      <c r="A124" s="187" t="s">
        <v>63</v>
      </c>
      <c r="B124" s="88">
        <f t="shared" si="64"/>
        <v>1624</v>
      </c>
      <c r="C124" s="88">
        <f t="shared" si="64"/>
        <v>1810</v>
      </c>
      <c r="D124" s="88">
        <f t="shared" si="64"/>
        <v>0</v>
      </c>
      <c r="E124" s="7">
        <f>SUM(B124:D124)</f>
        <v>3434</v>
      </c>
      <c r="F124" s="88">
        <f t="shared" si="65"/>
        <v>0</v>
      </c>
      <c r="G124" s="88">
        <f t="shared" si="65"/>
        <v>0</v>
      </c>
      <c r="H124" s="88">
        <f t="shared" si="65"/>
        <v>0</v>
      </c>
      <c r="I124" s="7">
        <f>SUM(F124:H124)</f>
        <v>0</v>
      </c>
      <c r="J124" s="89">
        <f>+E124+I124</f>
        <v>3434</v>
      </c>
      <c r="K124" s="88">
        <f t="shared" si="66"/>
        <v>0</v>
      </c>
      <c r="L124" s="88">
        <f t="shared" si="66"/>
        <v>0</v>
      </c>
      <c r="M124" s="88">
        <f>M94+M79+M70</f>
        <v>0</v>
      </c>
      <c r="N124" s="7">
        <f>SUM(K124:M124)</f>
        <v>0</v>
      </c>
      <c r="O124" s="88">
        <f t="shared" si="67"/>
        <v>0</v>
      </c>
      <c r="P124" s="88">
        <f t="shared" si="67"/>
        <v>0</v>
      </c>
      <c r="Q124" s="88">
        <f>Q94+Q79+Q70</f>
        <v>0</v>
      </c>
      <c r="R124" s="7">
        <f>SUM(O124:Q124)</f>
        <v>0</v>
      </c>
      <c r="S124" s="59">
        <f>J124+N124+R124</f>
        <v>3434</v>
      </c>
    </row>
    <row r="125" spans="1:19" s="8" customFormat="1" ht="12.75">
      <c r="A125" s="187" t="s">
        <v>28</v>
      </c>
      <c r="B125" s="39">
        <f>(B123*100)/B124</f>
        <v>91.07142857142857</v>
      </c>
      <c r="C125" s="39">
        <f aca="true" t="shared" si="68" ref="C125:S125">(C123*100)/C124</f>
        <v>91.98895027624309</v>
      </c>
      <c r="D125" s="39" t="e">
        <f t="shared" si="68"/>
        <v>#DIV/0!</v>
      </c>
      <c r="E125" s="40">
        <f t="shared" si="68"/>
        <v>91.55503785672686</v>
      </c>
      <c r="F125" s="39" t="e">
        <f t="shared" si="68"/>
        <v>#DIV/0!</v>
      </c>
      <c r="G125" s="39" t="e">
        <f t="shared" si="68"/>
        <v>#DIV/0!</v>
      </c>
      <c r="H125" s="39" t="e">
        <f t="shared" si="68"/>
        <v>#DIV/0!</v>
      </c>
      <c r="I125" s="40" t="e">
        <f t="shared" si="68"/>
        <v>#DIV/0!</v>
      </c>
      <c r="J125" s="90">
        <f t="shared" si="68"/>
        <v>91.55503785672686</v>
      </c>
      <c r="K125" s="39" t="e">
        <f t="shared" si="68"/>
        <v>#DIV/0!</v>
      </c>
      <c r="L125" s="39" t="e">
        <f t="shared" si="68"/>
        <v>#DIV/0!</v>
      </c>
      <c r="M125" s="39" t="e">
        <f t="shared" si="68"/>
        <v>#DIV/0!</v>
      </c>
      <c r="N125" s="94" t="e">
        <f t="shared" si="68"/>
        <v>#DIV/0!</v>
      </c>
      <c r="O125" s="39" t="e">
        <f t="shared" si="68"/>
        <v>#DIV/0!</v>
      </c>
      <c r="P125" s="39" t="e">
        <f>(P123*100)/P124</f>
        <v>#DIV/0!</v>
      </c>
      <c r="Q125" s="39" t="e">
        <f>(Q123*100)/Q124</f>
        <v>#DIV/0!</v>
      </c>
      <c r="R125" s="94" t="e">
        <f t="shared" si="68"/>
        <v>#DIV/0!</v>
      </c>
      <c r="S125" s="95">
        <f t="shared" si="68"/>
        <v>91.55503785672686</v>
      </c>
    </row>
    <row r="126" spans="1:19" s="8" customFormat="1" ht="12.75">
      <c r="A126" s="187" t="s">
        <v>29</v>
      </c>
      <c r="B126" s="39">
        <f>B121/B120</f>
        <v>7.115384615384615</v>
      </c>
      <c r="C126" s="39">
        <f aca="true" t="shared" si="69" ref="C126:S126">C121/C120</f>
        <v>6.596774193548387</v>
      </c>
      <c r="D126" s="39" t="e">
        <f t="shared" si="69"/>
        <v>#DIV/0!</v>
      </c>
      <c r="E126" s="40">
        <f t="shared" si="69"/>
        <v>6.833333333333333</v>
      </c>
      <c r="F126" s="39" t="e">
        <f t="shared" si="69"/>
        <v>#DIV/0!</v>
      </c>
      <c r="G126" s="39" t="e">
        <f t="shared" si="69"/>
        <v>#DIV/0!</v>
      </c>
      <c r="H126" s="39" t="e">
        <f t="shared" si="69"/>
        <v>#DIV/0!</v>
      </c>
      <c r="I126" s="40" t="e">
        <f t="shared" si="69"/>
        <v>#DIV/0!</v>
      </c>
      <c r="J126" s="96">
        <f t="shared" si="69"/>
        <v>6.833333333333333</v>
      </c>
      <c r="K126" s="39" t="e">
        <f t="shared" si="69"/>
        <v>#DIV/0!</v>
      </c>
      <c r="L126" s="39" t="e">
        <f t="shared" si="69"/>
        <v>#DIV/0!</v>
      </c>
      <c r="M126" s="39" t="e">
        <f t="shared" si="69"/>
        <v>#DIV/0!</v>
      </c>
      <c r="N126" s="40" t="e">
        <f t="shared" si="69"/>
        <v>#DIV/0!</v>
      </c>
      <c r="O126" s="39" t="e">
        <f t="shared" si="69"/>
        <v>#DIV/0!</v>
      </c>
      <c r="P126" s="39" t="e">
        <f>P121/P120</f>
        <v>#DIV/0!</v>
      </c>
      <c r="Q126" s="39" t="e">
        <f>Q121/Q120</f>
        <v>#DIV/0!</v>
      </c>
      <c r="R126" s="40" t="e">
        <f t="shared" si="69"/>
        <v>#DIV/0!</v>
      </c>
      <c r="S126" s="96">
        <f t="shared" si="69"/>
        <v>6.833333333333333</v>
      </c>
    </row>
    <row r="127" spans="1:19" s="8" customFormat="1" ht="12.75">
      <c r="A127" s="187" t="s">
        <v>30</v>
      </c>
      <c r="B127" s="39">
        <f>B122/B121</f>
        <v>6.316216216216216</v>
      </c>
      <c r="C127" s="39">
        <f aca="true" t="shared" si="70" ref="C127:S127">C122/C121</f>
        <v>5.721271393643032</v>
      </c>
      <c r="D127" s="39" t="e">
        <f t="shared" si="70"/>
        <v>#DIV/0!</v>
      </c>
      <c r="E127" s="40">
        <f t="shared" si="70"/>
        <v>6.00385109114249</v>
      </c>
      <c r="F127" s="39" t="e">
        <f t="shared" si="70"/>
        <v>#DIV/0!</v>
      </c>
      <c r="G127" s="39" t="e">
        <f t="shared" si="70"/>
        <v>#DIV/0!</v>
      </c>
      <c r="H127" s="39" t="e">
        <f t="shared" si="70"/>
        <v>#DIV/0!</v>
      </c>
      <c r="I127" s="40" t="e">
        <f t="shared" si="70"/>
        <v>#DIV/0!</v>
      </c>
      <c r="J127" s="96">
        <f t="shared" si="70"/>
        <v>6.00385109114249</v>
      </c>
      <c r="K127" s="39" t="e">
        <f t="shared" si="70"/>
        <v>#DIV/0!</v>
      </c>
      <c r="L127" s="39" t="e">
        <f t="shared" si="70"/>
        <v>#DIV/0!</v>
      </c>
      <c r="M127" s="39" t="e">
        <f t="shared" si="70"/>
        <v>#DIV/0!</v>
      </c>
      <c r="N127" s="40" t="e">
        <f t="shared" si="70"/>
        <v>#DIV/0!</v>
      </c>
      <c r="O127" s="39" t="e">
        <f t="shared" si="70"/>
        <v>#DIV/0!</v>
      </c>
      <c r="P127" s="39" t="e">
        <f>P122/P121</f>
        <v>#DIV/0!</v>
      </c>
      <c r="Q127" s="39" t="e">
        <f>Q122/Q121</f>
        <v>#DIV/0!</v>
      </c>
      <c r="R127" s="40" t="e">
        <f t="shared" si="70"/>
        <v>#DIV/0!</v>
      </c>
      <c r="S127" s="96">
        <f t="shared" si="70"/>
        <v>6.00385109114249</v>
      </c>
    </row>
    <row r="128" spans="1:19" s="8" customFormat="1" ht="25.5">
      <c r="A128" s="11" t="s">
        <v>131</v>
      </c>
      <c r="B128" s="11" t="s">
        <v>48</v>
      </c>
      <c r="C128" s="11" t="s">
        <v>47</v>
      </c>
      <c r="D128" s="11" t="s">
        <v>49</v>
      </c>
      <c r="E128" s="12" t="s">
        <v>51</v>
      </c>
      <c r="F128" s="11" t="s">
        <v>58</v>
      </c>
      <c r="G128" s="11" t="s">
        <v>59</v>
      </c>
      <c r="H128" s="11" t="s">
        <v>60</v>
      </c>
      <c r="I128" s="12" t="s">
        <v>53</v>
      </c>
      <c r="J128" s="61" t="s">
        <v>3</v>
      </c>
      <c r="K128" s="11" t="s">
        <v>50</v>
      </c>
      <c r="L128" s="11" t="s">
        <v>77</v>
      </c>
      <c r="M128" s="11" t="s">
        <v>46</v>
      </c>
      <c r="N128" s="12" t="s">
        <v>52</v>
      </c>
      <c r="O128" s="11" t="s">
        <v>54</v>
      </c>
      <c r="P128" s="11" t="s">
        <v>55</v>
      </c>
      <c r="Q128" s="11" t="s">
        <v>56</v>
      </c>
      <c r="R128" s="12" t="s">
        <v>57</v>
      </c>
      <c r="S128" s="61" t="s">
        <v>4</v>
      </c>
    </row>
    <row r="129" spans="1:19" s="8" customFormat="1" ht="12.75">
      <c r="A129" s="51" t="s">
        <v>41</v>
      </c>
      <c r="B129" s="23">
        <f>B99+B84+B166</f>
        <v>4</v>
      </c>
      <c r="C129" s="23">
        <f>C99+C84+C166</f>
        <v>6</v>
      </c>
      <c r="D129" s="23"/>
      <c r="E129" s="25">
        <f>SUM(B129:D129)</f>
        <v>10</v>
      </c>
      <c r="F129" s="23"/>
      <c r="G129" s="23"/>
      <c r="H129" s="23"/>
      <c r="I129" s="25">
        <f>SUM(F129:H129)</f>
        <v>0</v>
      </c>
      <c r="J129" s="97">
        <f>+E129+I129</f>
        <v>10</v>
      </c>
      <c r="K129" s="23"/>
      <c r="L129" s="23"/>
      <c r="M129" s="23"/>
      <c r="N129" s="17">
        <f>SUM(K129:M129)</f>
        <v>0</v>
      </c>
      <c r="O129" s="23"/>
      <c r="P129" s="23"/>
      <c r="Q129" s="23"/>
      <c r="R129" s="17">
        <f>SUM(O129:Q129)</f>
        <v>0</v>
      </c>
      <c r="S129" s="99">
        <f>J129+N129+R129</f>
        <v>10</v>
      </c>
    </row>
    <row r="130" spans="1:19" s="8" customFormat="1" ht="12.75">
      <c r="A130" s="178" t="s">
        <v>42</v>
      </c>
      <c r="B130" s="23">
        <f>B100+B85+B167</f>
        <v>7</v>
      </c>
      <c r="C130" s="23">
        <f>C100+C85+C167</f>
        <v>9</v>
      </c>
      <c r="D130" s="23"/>
      <c r="E130" s="25">
        <f>SUM(B130:D130)</f>
        <v>16</v>
      </c>
      <c r="F130" s="23"/>
      <c r="G130" s="23"/>
      <c r="H130" s="23"/>
      <c r="I130" s="25">
        <f>SUM(F130:H130)</f>
        <v>0</v>
      </c>
      <c r="J130" s="97">
        <f>+E130+I130</f>
        <v>16</v>
      </c>
      <c r="K130" s="23"/>
      <c r="L130" s="23"/>
      <c r="M130" s="23"/>
      <c r="N130" s="17">
        <f>SUM(K130:M130)</f>
        <v>0</v>
      </c>
      <c r="O130" s="23"/>
      <c r="P130" s="23"/>
      <c r="Q130" s="23"/>
      <c r="R130" s="25">
        <f>SUM(O130:Q130)</f>
        <v>0</v>
      </c>
      <c r="S130" s="99">
        <f>J130+N130+R130</f>
        <v>16</v>
      </c>
    </row>
    <row r="131" spans="1:19" s="8" customFormat="1" ht="12.75">
      <c r="A131" s="51" t="s">
        <v>43</v>
      </c>
      <c r="B131" s="43">
        <f>(B129+B130)*100/B121</f>
        <v>2.972972972972973</v>
      </c>
      <c r="C131" s="43">
        <f aca="true" t="shared" si="71" ref="C131:S131">(C129+C130)*100/C121</f>
        <v>3.667481662591687</v>
      </c>
      <c r="D131" s="43" t="e">
        <f t="shared" si="71"/>
        <v>#DIV/0!</v>
      </c>
      <c r="E131" s="40">
        <f t="shared" si="71"/>
        <v>3.337612323491656</v>
      </c>
      <c r="F131" s="43" t="e">
        <f t="shared" si="71"/>
        <v>#DIV/0!</v>
      </c>
      <c r="G131" s="43" t="e">
        <f t="shared" si="71"/>
        <v>#DIV/0!</v>
      </c>
      <c r="H131" s="43" t="e">
        <f t="shared" si="71"/>
        <v>#DIV/0!</v>
      </c>
      <c r="I131" s="40" t="e">
        <f t="shared" si="71"/>
        <v>#DIV/0!</v>
      </c>
      <c r="J131" s="96">
        <f t="shared" si="71"/>
        <v>3.337612323491656</v>
      </c>
      <c r="K131" s="43" t="e">
        <f t="shared" si="71"/>
        <v>#DIV/0!</v>
      </c>
      <c r="L131" s="43" t="e">
        <f t="shared" si="71"/>
        <v>#DIV/0!</v>
      </c>
      <c r="M131" s="43" t="e">
        <f>(M129+M130)*100/M121</f>
        <v>#DIV/0!</v>
      </c>
      <c r="N131" s="40" t="e">
        <f t="shared" si="71"/>
        <v>#DIV/0!</v>
      </c>
      <c r="O131" s="43" t="e">
        <f t="shared" si="71"/>
        <v>#DIV/0!</v>
      </c>
      <c r="P131" s="43" t="e">
        <f>(P129+P130)*100/P121</f>
        <v>#DIV/0!</v>
      </c>
      <c r="Q131" s="43" t="e">
        <f>(Q129+Q130)*100/Q121</f>
        <v>#DIV/0!</v>
      </c>
      <c r="R131" s="40" t="e">
        <f t="shared" si="71"/>
        <v>#DIV/0!</v>
      </c>
      <c r="S131" s="96">
        <f t="shared" si="71"/>
        <v>3.337612323491656</v>
      </c>
    </row>
    <row r="132" spans="1:19" s="8" customFormat="1" ht="12.75">
      <c r="A132" s="51" t="s">
        <v>44</v>
      </c>
      <c r="B132" s="23">
        <f>B117+B102</f>
        <v>0</v>
      </c>
      <c r="C132" s="23">
        <f>C117+C169</f>
        <v>3</v>
      </c>
      <c r="D132" s="23"/>
      <c r="E132" s="25">
        <f>SUM(B132:D132)</f>
        <v>3</v>
      </c>
      <c r="F132" s="23"/>
      <c r="G132" s="23"/>
      <c r="H132" s="23"/>
      <c r="I132" s="17">
        <f>SUM(F132:H132)</f>
        <v>0</v>
      </c>
      <c r="J132" s="97">
        <f>E132+I132</f>
        <v>3</v>
      </c>
      <c r="K132" s="23"/>
      <c r="L132" s="23"/>
      <c r="M132" s="23"/>
      <c r="N132" s="17">
        <f>SUM(K132:M132)</f>
        <v>0</v>
      </c>
      <c r="O132" s="23"/>
      <c r="P132" s="23"/>
      <c r="Q132" s="23"/>
      <c r="R132" s="25">
        <f>SUM(O132:Q132)</f>
        <v>0</v>
      </c>
      <c r="S132" s="99">
        <f>J132+N132+R132</f>
        <v>3</v>
      </c>
    </row>
    <row r="133" spans="1:19" s="8" customFormat="1" ht="12.75">
      <c r="A133" s="51" t="s">
        <v>45</v>
      </c>
      <c r="B133" s="44">
        <v>0</v>
      </c>
      <c r="C133" s="44">
        <f>C132/C121*100</f>
        <v>0.7334963325183375</v>
      </c>
      <c r="D133" s="40" t="e">
        <f aca="true" t="shared" si="72" ref="D133:S133">D132/D121*100</f>
        <v>#DIV/0!</v>
      </c>
      <c r="E133" s="40">
        <f t="shared" si="72"/>
        <v>0.38510911424903727</v>
      </c>
      <c r="F133" s="44" t="e">
        <f t="shared" si="72"/>
        <v>#DIV/0!</v>
      </c>
      <c r="G133" s="44" t="e">
        <f t="shared" si="72"/>
        <v>#DIV/0!</v>
      </c>
      <c r="H133" s="44" t="e">
        <f t="shared" si="72"/>
        <v>#DIV/0!</v>
      </c>
      <c r="I133" s="40" t="e">
        <f t="shared" si="72"/>
        <v>#DIV/0!</v>
      </c>
      <c r="J133" s="96">
        <f t="shared" si="72"/>
        <v>0.38510911424903727</v>
      </c>
      <c r="K133" s="44" t="e">
        <f t="shared" si="72"/>
        <v>#DIV/0!</v>
      </c>
      <c r="L133" s="44" t="e">
        <f t="shared" si="72"/>
        <v>#DIV/0!</v>
      </c>
      <c r="M133" s="44" t="e">
        <f>M132/M121*100</f>
        <v>#DIV/0!</v>
      </c>
      <c r="N133" s="40" t="e">
        <f t="shared" si="72"/>
        <v>#DIV/0!</v>
      </c>
      <c r="O133" s="44" t="e">
        <f t="shared" si="72"/>
        <v>#DIV/0!</v>
      </c>
      <c r="P133" s="44" t="e">
        <f>P132/P121*100</f>
        <v>#DIV/0!</v>
      </c>
      <c r="Q133" s="44" t="e">
        <f>Q132/Q121*100</f>
        <v>#DIV/0!</v>
      </c>
      <c r="R133" s="40" t="e">
        <f t="shared" si="72"/>
        <v>#DIV/0!</v>
      </c>
      <c r="S133" s="96">
        <f t="shared" si="72"/>
        <v>0.38510911424903727</v>
      </c>
    </row>
    <row r="134" spans="1:19" s="8" customFormat="1" ht="25.5">
      <c r="A134" s="4" t="s">
        <v>107</v>
      </c>
      <c r="B134" s="11" t="s">
        <v>48</v>
      </c>
      <c r="C134" s="11" t="s">
        <v>47</v>
      </c>
      <c r="D134" s="11" t="s">
        <v>49</v>
      </c>
      <c r="E134" s="12" t="s">
        <v>51</v>
      </c>
      <c r="F134" s="30" t="s">
        <v>58</v>
      </c>
      <c r="G134" s="11" t="s">
        <v>59</v>
      </c>
      <c r="H134" s="11" t="s">
        <v>60</v>
      </c>
      <c r="I134" s="12" t="s">
        <v>53</v>
      </c>
      <c r="J134" s="61" t="s">
        <v>3</v>
      </c>
      <c r="K134" s="11" t="s">
        <v>50</v>
      </c>
      <c r="L134" s="11" t="s">
        <v>78</v>
      </c>
      <c r="M134" s="11" t="s">
        <v>46</v>
      </c>
      <c r="N134" s="12" t="s">
        <v>52</v>
      </c>
      <c r="O134" s="11" t="s">
        <v>54</v>
      </c>
      <c r="P134" s="11" t="s">
        <v>55</v>
      </c>
      <c r="Q134" s="11" t="s">
        <v>56</v>
      </c>
      <c r="R134" s="12" t="s">
        <v>57</v>
      </c>
      <c r="S134" s="61" t="s">
        <v>4</v>
      </c>
    </row>
    <row r="135" spans="1:19" s="8" customFormat="1" ht="12.75">
      <c r="A135" s="51" t="s">
        <v>108</v>
      </c>
      <c r="B135" s="139">
        <v>65</v>
      </c>
      <c r="C135" s="139">
        <v>96</v>
      </c>
      <c r="D135" s="139"/>
      <c r="E135" s="25">
        <f>D135+C135+B135</f>
        <v>161</v>
      </c>
      <c r="F135" s="139"/>
      <c r="G135" s="139"/>
      <c r="H135" s="139"/>
      <c r="I135" s="25">
        <f>H135+G135+F135</f>
        <v>0</v>
      </c>
      <c r="J135" s="97">
        <f>I135+E135</f>
        <v>161</v>
      </c>
      <c r="K135" s="139"/>
      <c r="L135" s="139"/>
      <c r="M135" s="140"/>
      <c r="N135" s="73">
        <f>M135+L135+K135</f>
        <v>0</v>
      </c>
      <c r="O135" s="23"/>
      <c r="P135" s="155"/>
      <c r="Q135" s="155"/>
      <c r="R135" s="141">
        <f>Q135+P135+O135</f>
        <v>0</v>
      </c>
      <c r="S135" s="142">
        <f>R135+N135+J135</f>
        <v>161</v>
      </c>
    </row>
    <row r="136" spans="1:19" s="8" customFormat="1" ht="12.75">
      <c r="A136" s="51" t="s">
        <v>109</v>
      </c>
      <c r="B136" s="139">
        <v>287</v>
      </c>
      <c r="C136" s="139">
        <v>194</v>
      </c>
      <c r="D136" s="139"/>
      <c r="E136" s="25">
        <f aca="true" t="shared" si="73" ref="E136:E143">D136+C136+B136</f>
        <v>481</v>
      </c>
      <c r="F136" s="139"/>
      <c r="G136" s="143"/>
      <c r="H136" s="139"/>
      <c r="I136" s="25">
        <f aca="true" t="shared" si="74" ref="I136:I145">H136+G136+F136</f>
        <v>0</v>
      </c>
      <c r="J136" s="97">
        <f aca="true" t="shared" si="75" ref="J136:J145">I136+E136</f>
        <v>481</v>
      </c>
      <c r="K136" s="139"/>
      <c r="L136" s="139"/>
      <c r="M136" s="140"/>
      <c r="N136" s="73">
        <f aca="true" t="shared" si="76" ref="N136:N143">M136+L136+K136</f>
        <v>0</v>
      </c>
      <c r="O136" s="23"/>
      <c r="P136" s="155"/>
      <c r="Q136" s="155"/>
      <c r="R136" s="141">
        <f aca="true" t="shared" si="77" ref="R136:R143">Q136+P136+O136</f>
        <v>0</v>
      </c>
      <c r="S136" s="142">
        <f aca="true" t="shared" si="78" ref="S136:S145">R136+N136+J136</f>
        <v>481</v>
      </c>
    </row>
    <row r="137" spans="1:19" s="8" customFormat="1" ht="12.75">
      <c r="A137" s="51" t="s">
        <v>120</v>
      </c>
      <c r="B137" s="139">
        <v>0</v>
      </c>
      <c r="C137" s="139">
        <v>0</v>
      </c>
      <c r="D137" s="139"/>
      <c r="E137" s="25">
        <f>SUM(B137:D137)</f>
        <v>0</v>
      </c>
      <c r="F137" s="139"/>
      <c r="G137" s="139"/>
      <c r="H137" s="139"/>
      <c r="I137" s="25">
        <f>SUM(F137:H137)</f>
        <v>0</v>
      </c>
      <c r="J137" s="97">
        <f>E137+I137</f>
        <v>0</v>
      </c>
      <c r="K137" s="139"/>
      <c r="L137" s="139"/>
      <c r="M137" s="140"/>
      <c r="N137" s="73">
        <f t="shared" si="76"/>
        <v>0</v>
      </c>
      <c r="O137" s="23"/>
      <c r="P137" s="155"/>
      <c r="Q137" s="155"/>
      <c r="R137" s="141">
        <f t="shared" si="77"/>
        <v>0</v>
      </c>
      <c r="S137" s="142">
        <f t="shared" si="78"/>
        <v>0</v>
      </c>
    </row>
    <row r="138" spans="1:19" s="8" customFormat="1" ht="12.75">
      <c r="A138" s="51" t="s">
        <v>110</v>
      </c>
      <c r="B138" s="139">
        <v>72</v>
      </c>
      <c r="C138" s="139">
        <v>126</v>
      </c>
      <c r="D138" s="139"/>
      <c r="E138" s="25">
        <f t="shared" si="73"/>
        <v>198</v>
      </c>
      <c r="F138" s="139"/>
      <c r="G138" s="139"/>
      <c r="H138" s="139"/>
      <c r="I138" s="25">
        <f t="shared" si="74"/>
        <v>0</v>
      </c>
      <c r="J138" s="97">
        <f t="shared" si="75"/>
        <v>198</v>
      </c>
      <c r="K138" s="139"/>
      <c r="L138" s="139"/>
      <c r="M138" s="140"/>
      <c r="N138" s="73">
        <f t="shared" si="76"/>
        <v>0</v>
      </c>
      <c r="O138" s="23"/>
      <c r="P138" s="155"/>
      <c r="Q138" s="155"/>
      <c r="R138" s="141">
        <f t="shared" si="77"/>
        <v>0</v>
      </c>
      <c r="S138" s="142">
        <f t="shared" si="78"/>
        <v>198</v>
      </c>
    </row>
    <row r="139" spans="1:19" s="8" customFormat="1" ht="12.75">
      <c r="A139" s="51" t="s">
        <v>111</v>
      </c>
      <c r="B139" s="139">
        <v>0</v>
      </c>
      <c r="C139" s="139">
        <v>1</v>
      </c>
      <c r="D139" s="139"/>
      <c r="E139" s="25">
        <f t="shared" si="73"/>
        <v>1</v>
      </c>
      <c r="F139" s="139"/>
      <c r="G139" s="139"/>
      <c r="H139" s="139"/>
      <c r="I139" s="25">
        <f t="shared" si="74"/>
        <v>0</v>
      </c>
      <c r="J139" s="97">
        <f t="shared" si="75"/>
        <v>1</v>
      </c>
      <c r="K139" s="139"/>
      <c r="L139" s="139"/>
      <c r="M139" s="140"/>
      <c r="N139" s="73">
        <f t="shared" si="76"/>
        <v>0</v>
      </c>
      <c r="O139" s="23"/>
      <c r="P139" s="155"/>
      <c r="Q139" s="155"/>
      <c r="R139" s="141">
        <f t="shared" si="77"/>
        <v>0</v>
      </c>
      <c r="S139" s="142">
        <f t="shared" si="78"/>
        <v>1</v>
      </c>
    </row>
    <row r="140" spans="1:19" s="8" customFormat="1" ht="12.75">
      <c r="A140" s="51" t="s">
        <v>112</v>
      </c>
      <c r="B140" s="139">
        <v>0</v>
      </c>
      <c r="C140" s="139">
        <v>0</v>
      </c>
      <c r="D140" s="139"/>
      <c r="E140" s="25">
        <f t="shared" si="73"/>
        <v>0</v>
      </c>
      <c r="F140" s="139"/>
      <c r="G140" s="139"/>
      <c r="H140" s="139"/>
      <c r="I140" s="25">
        <f t="shared" si="74"/>
        <v>0</v>
      </c>
      <c r="J140" s="97">
        <f t="shared" si="75"/>
        <v>0</v>
      </c>
      <c r="K140" s="139"/>
      <c r="L140" s="139"/>
      <c r="M140" s="140"/>
      <c r="N140" s="73">
        <f t="shared" si="76"/>
        <v>0</v>
      </c>
      <c r="O140" s="23"/>
      <c r="P140" s="155"/>
      <c r="Q140" s="155"/>
      <c r="R140" s="141">
        <f t="shared" si="77"/>
        <v>0</v>
      </c>
      <c r="S140" s="142">
        <f t="shared" si="78"/>
        <v>0</v>
      </c>
    </row>
    <row r="141" spans="1:19" s="8" customFormat="1" ht="12.75">
      <c r="A141" s="51" t="s">
        <v>6</v>
      </c>
      <c r="B141" s="139">
        <v>279</v>
      </c>
      <c r="C141" s="139">
        <v>115</v>
      </c>
      <c r="D141" s="139"/>
      <c r="E141" s="108">
        <f t="shared" si="73"/>
        <v>394</v>
      </c>
      <c r="F141" s="139"/>
      <c r="G141" s="139"/>
      <c r="H141" s="139"/>
      <c r="I141" s="25">
        <f t="shared" si="74"/>
        <v>0</v>
      </c>
      <c r="J141" s="97">
        <f t="shared" si="75"/>
        <v>394</v>
      </c>
      <c r="K141" s="139"/>
      <c r="L141" s="139"/>
      <c r="M141" s="140"/>
      <c r="N141" s="73">
        <f t="shared" si="76"/>
        <v>0</v>
      </c>
      <c r="O141" s="23"/>
      <c r="P141" s="155"/>
      <c r="Q141" s="155"/>
      <c r="R141" s="141">
        <f t="shared" si="77"/>
        <v>0</v>
      </c>
      <c r="S141" s="142">
        <f t="shared" si="78"/>
        <v>394</v>
      </c>
    </row>
    <row r="142" spans="1:19" s="8" customFormat="1" ht="12.75">
      <c r="A142" s="51" t="s">
        <v>113</v>
      </c>
      <c r="B142" s="139">
        <v>0</v>
      </c>
      <c r="C142" s="139">
        <v>0</v>
      </c>
      <c r="D142" s="139"/>
      <c r="E142" s="25">
        <f t="shared" si="73"/>
        <v>0</v>
      </c>
      <c r="F142" s="139"/>
      <c r="G142" s="139"/>
      <c r="H142" s="139"/>
      <c r="I142" s="25">
        <f t="shared" si="74"/>
        <v>0</v>
      </c>
      <c r="J142" s="97">
        <f t="shared" si="75"/>
        <v>0</v>
      </c>
      <c r="K142" s="139"/>
      <c r="L142" s="139"/>
      <c r="M142" s="140"/>
      <c r="N142" s="73">
        <f t="shared" si="76"/>
        <v>0</v>
      </c>
      <c r="O142" s="23"/>
      <c r="P142" s="155"/>
      <c r="Q142" s="155"/>
      <c r="R142" s="141">
        <f t="shared" si="77"/>
        <v>0</v>
      </c>
      <c r="S142" s="142">
        <f t="shared" si="78"/>
        <v>0</v>
      </c>
    </row>
    <row r="143" spans="1:19" s="8" customFormat="1" ht="12.75">
      <c r="A143" s="51" t="s">
        <v>8</v>
      </c>
      <c r="B143" s="139">
        <v>60</v>
      </c>
      <c r="C143" s="139">
        <v>62</v>
      </c>
      <c r="D143" s="139"/>
      <c r="E143" s="25">
        <f t="shared" si="73"/>
        <v>122</v>
      </c>
      <c r="F143" s="139"/>
      <c r="G143" s="139"/>
      <c r="H143" s="139"/>
      <c r="I143" s="25">
        <f t="shared" si="74"/>
        <v>0</v>
      </c>
      <c r="J143" s="97">
        <f t="shared" si="75"/>
        <v>122</v>
      </c>
      <c r="K143" s="139"/>
      <c r="L143" s="139"/>
      <c r="M143" s="140"/>
      <c r="N143" s="73">
        <f t="shared" si="76"/>
        <v>0</v>
      </c>
      <c r="O143" s="23"/>
      <c r="P143" s="155"/>
      <c r="Q143" s="155"/>
      <c r="R143" s="141">
        <f t="shared" si="77"/>
        <v>0</v>
      </c>
      <c r="S143" s="142">
        <f t="shared" si="78"/>
        <v>122</v>
      </c>
    </row>
    <row r="144" spans="1:19" s="8" customFormat="1" ht="12.75">
      <c r="A144" s="51" t="s">
        <v>122</v>
      </c>
      <c r="B144" s="139">
        <v>18</v>
      </c>
      <c r="C144" s="139">
        <v>21</v>
      </c>
      <c r="D144" s="139"/>
      <c r="E144" s="25">
        <f>D144+C144+B144</f>
        <v>39</v>
      </c>
      <c r="F144" s="139"/>
      <c r="G144" s="139"/>
      <c r="H144" s="139"/>
      <c r="I144" s="25">
        <f>H144+G144+F144</f>
        <v>0</v>
      </c>
      <c r="J144" s="97">
        <f>I144+E144</f>
        <v>39</v>
      </c>
      <c r="K144" s="139"/>
      <c r="L144" s="139"/>
      <c r="M144" s="140"/>
      <c r="N144" s="73">
        <f>M144+L144+K144</f>
        <v>0</v>
      </c>
      <c r="O144" s="23"/>
      <c r="P144" s="155"/>
      <c r="Q144" s="155"/>
      <c r="R144" s="141">
        <f>Q144+P144+O144</f>
        <v>0</v>
      </c>
      <c r="S144" s="142">
        <f>R144+N144+J144</f>
        <v>39</v>
      </c>
    </row>
    <row r="145" spans="1:19" s="8" customFormat="1" ht="12.75">
      <c r="A145" s="9" t="s">
        <v>9</v>
      </c>
      <c r="B145" s="10">
        <f aca="true" t="shared" si="79" ref="B145:H145">SUM(B135:B144)</f>
        <v>781</v>
      </c>
      <c r="C145" s="10">
        <f t="shared" si="79"/>
        <v>615</v>
      </c>
      <c r="D145" s="10">
        <f t="shared" si="79"/>
        <v>0</v>
      </c>
      <c r="E145" s="10">
        <f t="shared" si="79"/>
        <v>1396</v>
      </c>
      <c r="F145" s="10">
        <f t="shared" si="79"/>
        <v>0</v>
      </c>
      <c r="G145" s="10">
        <f t="shared" si="79"/>
        <v>0</v>
      </c>
      <c r="H145" s="10">
        <f t="shared" si="79"/>
        <v>0</v>
      </c>
      <c r="I145" s="25">
        <f t="shared" si="74"/>
        <v>0</v>
      </c>
      <c r="J145" s="104">
        <f t="shared" si="75"/>
        <v>1396</v>
      </c>
      <c r="K145" s="10">
        <f aca="true" t="shared" si="80" ref="K145:Q145">SUM(K135:K144)</f>
        <v>0</v>
      </c>
      <c r="L145" s="10">
        <f t="shared" si="80"/>
        <v>0</v>
      </c>
      <c r="M145" s="10">
        <f t="shared" si="80"/>
        <v>0</v>
      </c>
      <c r="N145" s="103">
        <f t="shared" si="80"/>
        <v>0</v>
      </c>
      <c r="O145" s="10">
        <f t="shared" si="80"/>
        <v>0</v>
      </c>
      <c r="P145" s="60">
        <f t="shared" si="80"/>
        <v>0</v>
      </c>
      <c r="Q145" s="60">
        <f t="shared" si="80"/>
        <v>0</v>
      </c>
      <c r="R145" s="9">
        <f>SUM(R141:R144)</f>
        <v>0</v>
      </c>
      <c r="S145" s="104">
        <f t="shared" si="78"/>
        <v>1396</v>
      </c>
    </row>
    <row r="146" spans="1:19" s="8" customFormat="1" ht="25.5">
      <c r="A146" s="4" t="s">
        <v>31</v>
      </c>
      <c r="B146" s="11" t="s">
        <v>48</v>
      </c>
      <c r="C146" s="11" t="s">
        <v>47</v>
      </c>
      <c r="D146" s="11" t="s">
        <v>49</v>
      </c>
      <c r="E146" s="12" t="s">
        <v>51</v>
      </c>
      <c r="F146" s="30" t="s">
        <v>58</v>
      </c>
      <c r="G146" s="11" t="s">
        <v>59</v>
      </c>
      <c r="H146" s="11" t="s">
        <v>60</v>
      </c>
      <c r="I146" s="144" t="s">
        <v>53</v>
      </c>
      <c r="J146" s="61" t="s">
        <v>3</v>
      </c>
      <c r="K146" s="11" t="s">
        <v>50</v>
      </c>
      <c r="L146" s="11" t="s">
        <v>78</v>
      </c>
      <c r="M146" s="11" t="s">
        <v>46</v>
      </c>
      <c r="N146" s="12" t="s">
        <v>52</v>
      </c>
      <c r="O146" s="11" t="s">
        <v>54</v>
      </c>
      <c r="P146" s="11" t="s">
        <v>55</v>
      </c>
      <c r="Q146" s="11" t="s">
        <v>56</v>
      </c>
      <c r="R146" s="12" t="s">
        <v>57</v>
      </c>
      <c r="S146" s="61" t="s">
        <v>4</v>
      </c>
    </row>
    <row r="147" spans="1:19" s="8" customFormat="1" ht="12.75">
      <c r="A147" s="51" t="s">
        <v>32</v>
      </c>
      <c r="B147" s="88">
        <v>781</v>
      </c>
      <c r="C147" s="91">
        <v>615</v>
      </c>
      <c r="D147" s="137"/>
      <c r="E147" s="7">
        <f>SUM(B147:D147)</f>
        <v>1396</v>
      </c>
      <c r="F147" s="137"/>
      <c r="G147" s="137"/>
      <c r="H147" s="137"/>
      <c r="I147" s="25">
        <f>SUM(F147:H147)</f>
        <v>0</v>
      </c>
      <c r="J147" s="58">
        <f>+E147+I147</f>
        <v>1396</v>
      </c>
      <c r="K147" s="91"/>
      <c r="L147" s="91"/>
      <c r="M147" s="91"/>
      <c r="N147" s="145">
        <f>SUM(K147:M147)</f>
        <v>0</v>
      </c>
      <c r="O147" s="91"/>
      <c r="P147" s="146"/>
      <c r="Q147" s="91"/>
      <c r="R147" s="7">
        <f>SUM(O147:Q147)</f>
        <v>0</v>
      </c>
      <c r="S147" s="59">
        <f>J147+N147+R147</f>
        <v>1396</v>
      </c>
    </row>
    <row r="148" spans="1:19" s="38" customFormat="1" ht="12.75">
      <c r="A148" s="51" t="s">
        <v>33</v>
      </c>
      <c r="B148" s="57">
        <v>1259</v>
      </c>
      <c r="C148" s="56">
        <v>1228</v>
      </c>
      <c r="D148" s="136"/>
      <c r="E148" s="7">
        <f>SUM(B148:D148)</f>
        <v>2487</v>
      </c>
      <c r="F148" s="77"/>
      <c r="G148" s="77"/>
      <c r="H148" s="77"/>
      <c r="I148" s="25">
        <f>SUM(F148:H148)</f>
        <v>0</v>
      </c>
      <c r="J148" s="58">
        <f>+E148+I148</f>
        <v>2487</v>
      </c>
      <c r="K148" s="56"/>
      <c r="L148" s="56"/>
      <c r="M148" s="56"/>
      <c r="N148" s="7">
        <f>SUM(K148:M148)</f>
        <v>0</v>
      </c>
      <c r="O148" s="77"/>
      <c r="P148" s="77"/>
      <c r="Q148" s="55"/>
      <c r="R148" s="7">
        <f>SUM(O148:Q148)</f>
        <v>0</v>
      </c>
      <c r="S148" s="59">
        <f>J148+N148+R148</f>
        <v>2487</v>
      </c>
    </row>
    <row r="149" spans="1:19" s="8" customFormat="1" ht="12.75">
      <c r="A149" s="51" t="s">
        <v>97</v>
      </c>
      <c r="B149" s="57">
        <v>15</v>
      </c>
      <c r="C149" s="160">
        <v>24</v>
      </c>
      <c r="D149" s="50"/>
      <c r="E149" s="7">
        <f>SUM(B149:D149)</f>
        <v>39</v>
      </c>
      <c r="F149" s="50"/>
      <c r="G149" s="45"/>
      <c r="H149" s="45"/>
      <c r="I149" s="25">
        <f>SUM(F149:H149)</f>
        <v>0</v>
      </c>
      <c r="J149" s="58">
        <f>+E149+I149</f>
        <v>39</v>
      </c>
      <c r="K149" s="105"/>
      <c r="L149" s="56"/>
      <c r="M149" s="56"/>
      <c r="N149" s="7">
        <f>SUM(K149:M149)</f>
        <v>0</v>
      </c>
      <c r="O149" s="147"/>
      <c r="P149" s="147"/>
      <c r="Q149" s="147"/>
      <c r="R149" s="62">
        <f>SUM(O149:Q149)</f>
        <v>0</v>
      </c>
      <c r="S149" s="59">
        <f>J149+N149+R149</f>
        <v>39</v>
      </c>
    </row>
    <row r="150" spans="1:19" s="8" customFormat="1" ht="12.75">
      <c r="A150" s="177" t="s">
        <v>128</v>
      </c>
      <c r="B150" s="57">
        <v>0</v>
      </c>
      <c r="C150" s="160">
        <v>0</v>
      </c>
      <c r="D150" s="175"/>
      <c r="E150" s="7">
        <f>SUM(B150:D150)</f>
        <v>0</v>
      </c>
      <c r="F150" s="50"/>
      <c r="G150" s="45"/>
      <c r="H150" s="50"/>
      <c r="I150" s="25">
        <f>SUM(F150:H150)</f>
        <v>0</v>
      </c>
      <c r="J150" s="58">
        <f>+E150+I150</f>
        <v>0</v>
      </c>
      <c r="K150" s="105"/>
      <c r="L150" s="56"/>
      <c r="M150" s="56"/>
      <c r="N150" s="7">
        <f>SUM(K150:M150)</f>
        <v>0</v>
      </c>
      <c r="O150" s="147"/>
      <c r="P150" s="147"/>
      <c r="Q150" s="147"/>
      <c r="R150" s="173">
        <f>SUM(O150:Q150)</f>
        <v>0</v>
      </c>
      <c r="S150" s="59">
        <f>J150+N150+R150</f>
        <v>0</v>
      </c>
    </row>
    <row r="151" spans="1:19" s="8" customFormat="1" ht="12.75">
      <c r="A151" s="177" t="s">
        <v>129</v>
      </c>
      <c r="B151" s="57">
        <v>0</v>
      </c>
      <c r="C151" s="56">
        <v>0</v>
      </c>
      <c r="D151" s="136"/>
      <c r="E151" s="7">
        <f>SUM(B151:D151)</f>
        <v>0</v>
      </c>
      <c r="F151" s="77"/>
      <c r="G151" s="93"/>
      <c r="H151" s="93"/>
      <c r="I151" s="7">
        <f>SUM(F151:H151)</f>
        <v>0</v>
      </c>
      <c r="J151" s="58">
        <f>+E151+I151</f>
        <v>0</v>
      </c>
      <c r="K151" s="148"/>
      <c r="L151" s="148"/>
      <c r="M151" s="148"/>
      <c r="N151" s="7">
        <f>SUM(K151:M151)</f>
        <v>0</v>
      </c>
      <c r="O151" s="77"/>
      <c r="P151" s="77"/>
      <c r="Q151" s="55"/>
      <c r="R151" s="7">
        <f>SUM(O151:Q151)</f>
        <v>0</v>
      </c>
      <c r="S151" s="59">
        <f>J151+N151+R151</f>
        <v>0</v>
      </c>
    </row>
    <row r="152" spans="1:19" s="8" customFormat="1" ht="25.5">
      <c r="A152" s="21" t="s">
        <v>34</v>
      </c>
      <c r="B152" s="11" t="s">
        <v>48</v>
      </c>
      <c r="C152" s="11" t="s">
        <v>47</v>
      </c>
      <c r="D152" s="11" t="s">
        <v>49</v>
      </c>
      <c r="E152" s="12" t="s">
        <v>51</v>
      </c>
      <c r="F152" s="11" t="s">
        <v>58</v>
      </c>
      <c r="G152" s="11" t="s">
        <v>59</v>
      </c>
      <c r="H152" s="11" t="s">
        <v>60</v>
      </c>
      <c r="I152" s="12" t="s">
        <v>53</v>
      </c>
      <c r="J152" s="61" t="s">
        <v>3</v>
      </c>
      <c r="K152" s="11" t="s">
        <v>50</v>
      </c>
      <c r="L152" s="11" t="s">
        <v>78</v>
      </c>
      <c r="M152" s="11" t="s">
        <v>46</v>
      </c>
      <c r="N152" s="12" t="s">
        <v>52</v>
      </c>
      <c r="O152" s="11" t="s">
        <v>54</v>
      </c>
      <c r="P152" s="11" t="s">
        <v>55</v>
      </c>
      <c r="Q152" s="11" t="s">
        <v>56</v>
      </c>
      <c r="R152" s="12" t="s">
        <v>57</v>
      </c>
      <c r="S152" s="61" t="s">
        <v>4</v>
      </c>
    </row>
    <row r="153" spans="1:19" s="8" customFormat="1" ht="12.75">
      <c r="A153" s="163" t="s">
        <v>87</v>
      </c>
      <c r="B153" s="46">
        <v>0</v>
      </c>
      <c r="C153" s="121">
        <v>0</v>
      </c>
      <c r="D153" s="120"/>
      <c r="E153" s="7">
        <f>SUM(B153:D153)</f>
        <v>0</v>
      </c>
      <c r="F153" s="77"/>
      <c r="G153" s="77"/>
      <c r="H153" s="46"/>
      <c r="I153" s="7">
        <f aca="true" t="shared" si="81" ref="I153:I160">SUM(F153:H153)</f>
        <v>0</v>
      </c>
      <c r="J153" s="58">
        <f aca="true" t="shared" si="82" ref="J153:J160">+E153+I153</f>
        <v>0</v>
      </c>
      <c r="K153" s="121"/>
      <c r="L153" s="121"/>
      <c r="M153" s="121"/>
      <c r="N153" s="7">
        <f aca="true" t="shared" si="83" ref="N153:N159">SUM(K153:M153)</f>
        <v>0</v>
      </c>
      <c r="O153" s="77"/>
      <c r="P153" s="77"/>
      <c r="Q153" s="55"/>
      <c r="R153" s="7">
        <f aca="true" t="shared" si="84" ref="R153:R160">SUM(O153:Q153)</f>
        <v>0</v>
      </c>
      <c r="S153" s="59">
        <f aca="true" t="shared" si="85" ref="S153:S160">J153+N153+R153</f>
        <v>0</v>
      </c>
    </row>
    <row r="154" spans="1:19" s="8" customFormat="1" ht="12.75">
      <c r="A154" s="163" t="s">
        <v>88</v>
      </c>
      <c r="B154" s="46">
        <v>99</v>
      </c>
      <c r="C154" s="121"/>
      <c r="D154" s="120"/>
      <c r="E154" s="7">
        <f aca="true" t="shared" si="86" ref="E154:E160">SUM(B154:D154)</f>
        <v>99</v>
      </c>
      <c r="F154" s="77"/>
      <c r="G154" s="77"/>
      <c r="H154" s="46"/>
      <c r="I154" s="7">
        <f t="shared" si="81"/>
        <v>0</v>
      </c>
      <c r="J154" s="58">
        <f t="shared" si="82"/>
        <v>99</v>
      </c>
      <c r="K154" s="148"/>
      <c r="L154" s="55"/>
      <c r="M154" s="55"/>
      <c r="N154" s="7">
        <f t="shared" si="83"/>
        <v>0</v>
      </c>
      <c r="O154" s="77"/>
      <c r="P154" s="77"/>
      <c r="Q154" s="55"/>
      <c r="R154" s="7">
        <f t="shared" si="84"/>
        <v>0</v>
      </c>
      <c r="S154" s="59">
        <f t="shared" si="85"/>
        <v>99</v>
      </c>
    </row>
    <row r="155" spans="1:19" s="8" customFormat="1" ht="12.75">
      <c r="A155" s="163" t="s">
        <v>35</v>
      </c>
      <c r="B155" s="46">
        <v>1751</v>
      </c>
      <c r="C155" s="121">
        <v>1901</v>
      </c>
      <c r="D155" s="120"/>
      <c r="E155" s="7">
        <f t="shared" si="86"/>
        <v>3652</v>
      </c>
      <c r="F155" s="77"/>
      <c r="G155" s="77"/>
      <c r="H155" s="46"/>
      <c r="I155" s="7">
        <f t="shared" si="81"/>
        <v>0</v>
      </c>
      <c r="J155" s="58">
        <f t="shared" si="82"/>
        <v>3652</v>
      </c>
      <c r="K155" s="121"/>
      <c r="L155" s="121"/>
      <c r="M155" s="121"/>
      <c r="N155" s="7">
        <f t="shared" si="83"/>
        <v>0</v>
      </c>
      <c r="O155" s="77"/>
      <c r="P155" s="77"/>
      <c r="Q155" s="55"/>
      <c r="R155" s="7">
        <f t="shared" si="84"/>
        <v>0</v>
      </c>
      <c r="S155" s="59">
        <f t="shared" si="85"/>
        <v>3652</v>
      </c>
    </row>
    <row r="156" spans="1:19" s="8" customFormat="1" ht="12.75">
      <c r="A156" s="22" t="s">
        <v>36</v>
      </c>
      <c r="B156" s="191">
        <v>6</v>
      </c>
      <c r="C156" s="121">
        <v>445</v>
      </c>
      <c r="D156" s="149"/>
      <c r="E156" s="14">
        <f t="shared" si="86"/>
        <v>451</v>
      </c>
      <c r="F156" s="77"/>
      <c r="G156" s="77"/>
      <c r="H156" s="46"/>
      <c r="I156" s="7">
        <f t="shared" si="81"/>
        <v>0</v>
      </c>
      <c r="J156" s="58">
        <f t="shared" si="82"/>
        <v>451</v>
      </c>
      <c r="K156" s="150"/>
      <c r="L156" s="150"/>
      <c r="M156" s="150"/>
      <c r="N156" s="14">
        <f>SUM(K156:M156)</f>
        <v>0</v>
      </c>
      <c r="O156" s="77"/>
      <c r="P156" s="77"/>
      <c r="Q156" s="135"/>
      <c r="R156" s="14">
        <f t="shared" si="84"/>
        <v>0</v>
      </c>
      <c r="S156" s="59">
        <f t="shared" si="85"/>
        <v>451</v>
      </c>
    </row>
    <row r="157" spans="1:19" s="8" customFormat="1" ht="12.75">
      <c r="A157" s="22" t="s">
        <v>82</v>
      </c>
      <c r="B157" s="47">
        <v>115</v>
      </c>
      <c r="C157" s="121">
        <v>18</v>
      </c>
      <c r="D157" s="149"/>
      <c r="E157" s="14">
        <f>SUM(B157:D157)</f>
        <v>133</v>
      </c>
      <c r="F157" s="77"/>
      <c r="G157" s="77"/>
      <c r="H157" s="77"/>
      <c r="I157" s="7">
        <f t="shared" si="81"/>
        <v>0</v>
      </c>
      <c r="J157" s="58">
        <f t="shared" si="82"/>
        <v>133</v>
      </c>
      <c r="K157" s="150"/>
      <c r="L157" s="150"/>
      <c r="M157" s="150"/>
      <c r="N157" s="14">
        <f t="shared" si="83"/>
        <v>0</v>
      </c>
      <c r="O157" s="77"/>
      <c r="P157" s="77"/>
      <c r="Q157" s="135"/>
      <c r="R157" s="14">
        <f t="shared" si="84"/>
        <v>0</v>
      </c>
      <c r="S157" s="59">
        <f t="shared" si="85"/>
        <v>133</v>
      </c>
    </row>
    <row r="158" spans="1:19" s="8" customFormat="1" ht="12.75">
      <c r="A158" s="22" t="s">
        <v>96</v>
      </c>
      <c r="B158" s="47">
        <v>66</v>
      </c>
      <c r="C158" s="121">
        <v>61</v>
      </c>
      <c r="D158" s="149"/>
      <c r="E158" s="14">
        <f t="shared" si="86"/>
        <v>127</v>
      </c>
      <c r="F158" s="77"/>
      <c r="G158" s="77"/>
      <c r="H158" s="47"/>
      <c r="I158" s="7">
        <f t="shared" si="81"/>
        <v>0</v>
      </c>
      <c r="J158" s="58">
        <f t="shared" si="82"/>
        <v>127</v>
      </c>
      <c r="K158" s="150"/>
      <c r="L158" s="150"/>
      <c r="M158" s="150"/>
      <c r="N158" s="14">
        <f t="shared" si="83"/>
        <v>0</v>
      </c>
      <c r="O158" s="77"/>
      <c r="P158" s="77"/>
      <c r="Q158" s="135"/>
      <c r="R158" s="14">
        <f t="shared" si="84"/>
        <v>0</v>
      </c>
      <c r="S158" s="59">
        <f t="shared" si="85"/>
        <v>127</v>
      </c>
    </row>
    <row r="159" spans="1:20" s="8" customFormat="1" ht="12.75">
      <c r="A159" s="22" t="s">
        <v>84</v>
      </c>
      <c r="B159" s="47">
        <v>1655</v>
      </c>
      <c r="C159" s="121">
        <v>1417</v>
      </c>
      <c r="D159" s="149"/>
      <c r="E159" s="14">
        <f t="shared" si="86"/>
        <v>3072</v>
      </c>
      <c r="F159" s="77"/>
      <c r="G159" s="77"/>
      <c r="H159" s="47"/>
      <c r="I159" s="7">
        <f t="shared" si="81"/>
        <v>0</v>
      </c>
      <c r="J159" s="58">
        <f t="shared" si="82"/>
        <v>3072</v>
      </c>
      <c r="K159" s="150"/>
      <c r="L159" s="150"/>
      <c r="M159" s="150"/>
      <c r="N159" s="14">
        <f t="shared" si="83"/>
        <v>0</v>
      </c>
      <c r="O159" s="77"/>
      <c r="P159" s="77"/>
      <c r="Q159" s="135"/>
      <c r="R159" s="14">
        <f t="shared" si="84"/>
        <v>0</v>
      </c>
      <c r="S159" s="59">
        <f t="shared" si="85"/>
        <v>3072</v>
      </c>
      <c r="T159" s="33"/>
    </row>
    <row r="160" spans="1:19" s="8" customFormat="1" ht="12.75">
      <c r="A160" s="4" t="s">
        <v>37</v>
      </c>
      <c r="B160" s="46">
        <v>177</v>
      </c>
      <c r="C160" s="121"/>
      <c r="D160" s="120"/>
      <c r="E160" s="7">
        <f t="shared" si="86"/>
        <v>177</v>
      </c>
      <c r="F160" s="77"/>
      <c r="G160" s="77"/>
      <c r="H160" s="46"/>
      <c r="I160" s="7">
        <f t="shared" si="81"/>
        <v>0</v>
      </c>
      <c r="J160" s="58">
        <f t="shared" si="82"/>
        <v>177</v>
      </c>
      <c r="K160" s="121"/>
      <c r="L160" s="121"/>
      <c r="M160" s="121"/>
      <c r="N160" s="7">
        <f>SUM(K160:M160)</f>
        <v>0</v>
      </c>
      <c r="O160" s="77"/>
      <c r="P160" s="77"/>
      <c r="Q160" s="135"/>
      <c r="R160" s="14">
        <f t="shared" si="84"/>
        <v>0</v>
      </c>
      <c r="S160" s="59">
        <f t="shared" si="85"/>
        <v>177</v>
      </c>
    </row>
    <row r="161" spans="1:19" s="8" customFormat="1" ht="25.5">
      <c r="A161" s="4" t="s">
        <v>38</v>
      </c>
      <c r="B161" s="68" t="s">
        <v>48</v>
      </c>
      <c r="C161" s="68" t="s">
        <v>47</v>
      </c>
      <c r="D161" s="68" t="s">
        <v>49</v>
      </c>
      <c r="E161" s="62" t="s">
        <v>51</v>
      </c>
      <c r="F161" s="68" t="s">
        <v>0</v>
      </c>
      <c r="G161" s="68" t="s">
        <v>1</v>
      </c>
      <c r="H161" s="68" t="s">
        <v>2</v>
      </c>
      <c r="I161" s="62" t="s">
        <v>53</v>
      </c>
      <c r="J161" s="63" t="s">
        <v>3</v>
      </c>
      <c r="K161" s="68" t="s">
        <v>50</v>
      </c>
      <c r="L161" s="68" t="s">
        <v>77</v>
      </c>
      <c r="M161" s="68" t="s">
        <v>46</v>
      </c>
      <c r="N161" s="12" t="s">
        <v>52</v>
      </c>
      <c r="O161" s="11" t="s">
        <v>54</v>
      </c>
      <c r="P161" s="11" t="s">
        <v>55</v>
      </c>
      <c r="Q161" s="11" t="s">
        <v>56</v>
      </c>
      <c r="R161" s="12" t="s">
        <v>57</v>
      </c>
      <c r="S161" s="63" t="s">
        <v>4</v>
      </c>
    </row>
    <row r="162" spans="1:19" s="8" customFormat="1" ht="12.75">
      <c r="A162" s="163" t="s">
        <v>100</v>
      </c>
      <c r="B162" s="37">
        <v>39</v>
      </c>
      <c r="C162" s="164"/>
      <c r="D162" s="165"/>
      <c r="E162" s="108">
        <f>SUM(B162:D162)</f>
        <v>39</v>
      </c>
      <c r="F162" s="164"/>
      <c r="G162" s="164"/>
      <c r="H162" s="37"/>
      <c r="I162" s="108">
        <f>SUM(F162:H162)</f>
        <v>0</v>
      </c>
      <c r="J162" s="166">
        <f>+E162+I162</f>
        <v>39</v>
      </c>
      <c r="K162" s="164"/>
      <c r="L162" s="164"/>
      <c r="M162" s="164"/>
      <c r="N162" s="108">
        <f>SUM(K162:M162)</f>
        <v>0</v>
      </c>
      <c r="O162" s="167"/>
      <c r="P162" s="164"/>
      <c r="Q162" s="164"/>
      <c r="R162" s="108">
        <f>SUM(O162:Q162)</f>
        <v>0</v>
      </c>
      <c r="S162" s="168">
        <f>J162+N162+R162</f>
        <v>39</v>
      </c>
    </row>
    <row r="163" spans="1:19" s="8" customFormat="1" ht="25.5">
      <c r="A163" s="18" t="s">
        <v>39</v>
      </c>
      <c r="B163" s="11" t="s">
        <v>48</v>
      </c>
      <c r="C163" s="11" t="s">
        <v>47</v>
      </c>
      <c r="D163" s="11" t="s">
        <v>49</v>
      </c>
      <c r="E163" s="12" t="s">
        <v>51</v>
      </c>
      <c r="F163" s="11" t="s">
        <v>58</v>
      </c>
      <c r="G163" s="11" t="s">
        <v>59</v>
      </c>
      <c r="H163" s="11" t="s">
        <v>60</v>
      </c>
      <c r="I163" s="12" t="s">
        <v>53</v>
      </c>
      <c r="J163" s="61" t="s">
        <v>3</v>
      </c>
      <c r="K163" s="11" t="s">
        <v>50</v>
      </c>
      <c r="L163" s="11" t="s">
        <v>77</v>
      </c>
      <c r="M163" s="11" t="s">
        <v>46</v>
      </c>
      <c r="N163" s="12" t="s">
        <v>52</v>
      </c>
      <c r="O163" s="11" t="s">
        <v>54</v>
      </c>
      <c r="P163" s="11" t="s">
        <v>55</v>
      </c>
      <c r="Q163" s="11" t="s">
        <v>56</v>
      </c>
      <c r="R163" s="12" t="s">
        <v>57</v>
      </c>
      <c r="S163" s="61" t="s">
        <v>4</v>
      </c>
    </row>
    <row r="164" spans="1:19" s="8" customFormat="1" ht="12.75">
      <c r="A164" s="163" t="s">
        <v>40</v>
      </c>
      <c r="B164" s="47">
        <v>12360</v>
      </c>
      <c r="C164" s="47">
        <v>15386</v>
      </c>
      <c r="D164" s="47"/>
      <c r="E164" s="14">
        <f>SUM(B164:D164)</f>
        <v>27746</v>
      </c>
      <c r="F164" s="77"/>
      <c r="G164" s="77"/>
      <c r="H164" s="77"/>
      <c r="I164" s="108">
        <f>SUM(F164:H164)</f>
        <v>0</v>
      </c>
      <c r="J164" s="109">
        <f>+E164+I164</f>
        <v>27746</v>
      </c>
      <c r="K164" s="77"/>
      <c r="L164" s="77"/>
      <c r="M164" s="77"/>
      <c r="N164" s="108">
        <f>SUM(K164:M164)</f>
        <v>0</v>
      </c>
      <c r="O164" s="77"/>
      <c r="P164" s="77"/>
      <c r="Q164" s="107"/>
      <c r="R164" s="108">
        <f>SUM(O164:Q164)</f>
        <v>0</v>
      </c>
      <c r="S164" s="59">
        <f>J164+N164+R164</f>
        <v>27746</v>
      </c>
    </row>
    <row r="165" spans="1:19" s="8" customFormat="1" ht="25.5">
      <c r="A165" s="18" t="s">
        <v>83</v>
      </c>
      <c r="B165" s="11" t="s">
        <v>48</v>
      </c>
      <c r="C165" s="11" t="s">
        <v>47</v>
      </c>
      <c r="D165" s="11" t="s">
        <v>49</v>
      </c>
      <c r="E165" s="12" t="s">
        <v>51</v>
      </c>
      <c r="F165" s="11" t="s">
        <v>58</v>
      </c>
      <c r="G165" s="11" t="s">
        <v>59</v>
      </c>
      <c r="H165" s="11" t="s">
        <v>60</v>
      </c>
      <c r="I165" s="12" t="s">
        <v>53</v>
      </c>
      <c r="J165" s="61" t="s">
        <v>3</v>
      </c>
      <c r="K165" s="11" t="s">
        <v>50</v>
      </c>
      <c r="L165" s="11" t="s">
        <v>77</v>
      </c>
      <c r="M165" s="11" t="s">
        <v>46</v>
      </c>
      <c r="N165" s="12" t="s">
        <v>52</v>
      </c>
      <c r="O165" s="11" t="s">
        <v>54</v>
      </c>
      <c r="P165" s="11" t="s">
        <v>55</v>
      </c>
      <c r="Q165" s="11" t="s">
        <v>56</v>
      </c>
      <c r="R165" s="12" t="s">
        <v>57</v>
      </c>
      <c r="S165" s="61" t="s">
        <v>4</v>
      </c>
    </row>
    <row r="166" spans="1:19" s="8" customFormat="1" ht="12.75">
      <c r="A166" s="51" t="s">
        <v>41</v>
      </c>
      <c r="B166" s="23">
        <v>3</v>
      </c>
      <c r="C166" s="16">
        <v>4</v>
      </c>
      <c r="D166" s="16"/>
      <c r="E166" s="25">
        <f>SUM(B166:D166)</f>
        <v>7</v>
      </c>
      <c r="F166" s="34"/>
      <c r="G166" s="16"/>
      <c r="H166" s="101"/>
      <c r="I166" s="25">
        <f>SUM(F166:H166)</f>
        <v>0</v>
      </c>
      <c r="J166" s="97">
        <f>+E166+I166</f>
        <v>7</v>
      </c>
      <c r="K166" s="16"/>
      <c r="L166" s="16"/>
      <c r="M166" s="196"/>
      <c r="N166" s="17">
        <f>SUM(K166:M166)</f>
        <v>0</v>
      </c>
      <c r="O166" s="98"/>
      <c r="P166" s="98"/>
      <c r="Q166" s="98"/>
      <c r="R166" s="17">
        <f>SUM(O166:Q166)</f>
        <v>0</v>
      </c>
      <c r="S166" s="59">
        <f>J166+N166+R166</f>
        <v>7</v>
      </c>
    </row>
    <row r="167" spans="1:19" s="8" customFormat="1" ht="12.75">
      <c r="A167" s="178" t="s">
        <v>42</v>
      </c>
      <c r="B167" s="26">
        <v>4</v>
      </c>
      <c r="C167" s="16">
        <v>7</v>
      </c>
      <c r="D167" s="16"/>
      <c r="E167" s="27">
        <f>SUM(B167:D167)</f>
        <v>11</v>
      </c>
      <c r="F167" s="34"/>
      <c r="G167" s="15"/>
      <c r="H167" s="102"/>
      <c r="I167" s="25">
        <f>SUM(F167:H167)</f>
        <v>0</v>
      </c>
      <c r="J167" s="97">
        <f>+E167+I167</f>
        <v>11</v>
      </c>
      <c r="K167" s="15"/>
      <c r="L167" s="15"/>
      <c r="M167" s="16"/>
      <c r="N167" s="73">
        <f>SUM(K167:M167)</f>
        <v>0</v>
      </c>
      <c r="O167" s="93"/>
      <c r="P167" s="93"/>
      <c r="Q167" s="93"/>
      <c r="R167" s="25">
        <f>SUM(O167:Q167)</f>
        <v>0</v>
      </c>
      <c r="S167" s="59">
        <f>J167+N167+R167</f>
        <v>11</v>
      </c>
    </row>
    <row r="168" spans="1:19" s="8" customFormat="1" ht="12.75">
      <c r="A168" s="51" t="s">
        <v>43</v>
      </c>
      <c r="B168" s="43">
        <f>(B166+B167)*100/B67</f>
        <v>2.1739130434782608</v>
      </c>
      <c r="C168" s="43">
        <f aca="true" t="shared" si="87" ref="C168:S168">(C167+C166)*100/C67</f>
        <v>3.0898876404494384</v>
      </c>
      <c r="D168" s="43" t="e">
        <f t="shared" si="87"/>
        <v>#DIV/0!</v>
      </c>
      <c r="E168" s="151">
        <f t="shared" si="87"/>
        <v>2.6548672566371683</v>
      </c>
      <c r="F168" s="43" t="e">
        <f t="shared" si="87"/>
        <v>#DIV/0!</v>
      </c>
      <c r="G168" s="43" t="e">
        <f t="shared" si="87"/>
        <v>#DIV/0!</v>
      </c>
      <c r="H168" s="43" t="e">
        <f t="shared" si="87"/>
        <v>#DIV/0!</v>
      </c>
      <c r="I168" s="74" t="e">
        <f t="shared" si="87"/>
        <v>#DIV/0!</v>
      </c>
      <c r="J168" s="152">
        <f t="shared" si="87"/>
        <v>2.6548672566371683</v>
      </c>
      <c r="K168" s="43" t="e">
        <f t="shared" si="87"/>
        <v>#DIV/0!</v>
      </c>
      <c r="L168" s="43" t="e">
        <f t="shared" si="87"/>
        <v>#DIV/0!</v>
      </c>
      <c r="M168" s="43" t="e">
        <f t="shared" si="87"/>
        <v>#DIV/0!</v>
      </c>
      <c r="N168" s="74" t="e">
        <f t="shared" si="87"/>
        <v>#DIV/0!</v>
      </c>
      <c r="O168" s="43" t="e">
        <f t="shared" si="87"/>
        <v>#DIV/0!</v>
      </c>
      <c r="P168" s="43" t="e">
        <f t="shared" si="87"/>
        <v>#DIV/0!</v>
      </c>
      <c r="Q168" s="43" t="e">
        <f t="shared" si="87"/>
        <v>#DIV/0!</v>
      </c>
      <c r="R168" s="74" t="e">
        <f t="shared" si="87"/>
        <v>#DIV/0!</v>
      </c>
      <c r="S168" s="110">
        <f t="shared" si="87"/>
        <v>2.6548672566371683</v>
      </c>
    </row>
    <row r="169" spans="1:19" s="8" customFormat="1" ht="12.75">
      <c r="A169" s="51" t="s">
        <v>44</v>
      </c>
      <c r="B169" s="23">
        <v>0</v>
      </c>
      <c r="C169" s="16">
        <v>2</v>
      </c>
      <c r="D169" s="16"/>
      <c r="E169" s="25">
        <f>SUM(B169:D169)</f>
        <v>2</v>
      </c>
      <c r="F169" s="16"/>
      <c r="G169" s="16"/>
      <c r="H169" s="16"/>
      <c r="I169" s="17">
        <f>SUM(F169:H169)</f>
        <v>0</v>
      </c>
      <c r="J169" s="97">
        <f>E169+I169</f>
        <v>2</v>
      </c>
      <c r="K169" s="16"/>
      <c r="L169" s="16"/>
      <c r="M169" s="16"/>
      <c r="N169" s="17">
        <f>SUM(K169:M169)</f>
        <v>0</v>
      </c>
      <c r="O169" s="93"/>
      <c r="P169" s="93"/>
      <c r="Q169" s="93"/>
      <c r="R169" s="25">
        <f>SUM(O169:Q169)</f>
        <v>0</v>
      </c>
      <c r="S169" s="99">
        <f>J169+N169+R169</f>
        <v>2</v>
      </c>
    </row>
    <row r="170" spans="1:19" s="8" customFormat="1" ht="12.75">
      <c r="A170" s="51" t="s">
        <v>45</v>
      </c>
      <c r="B170" s="44">
        <v>0</v>
      </c>
      <c r="C170" s="44">
        <f aca="true" t="shared" si="88" ref="C170:S170">C169/C67*100</f>
        <v>0.5617977528089888</v>
      </c>
      <c r="D170" s="44" t="e">
        <f t="shared" si="88"/>
        <v>#DIV/0!</v>
      </c>
      <c r="E170" s="74">
        <f t="shared" si="88"/>
        <v>0.2949852507374631</v>
      </c>
      <c r="F170" s="44" t="e">
        <f t="shared" si="88"/>
        <v>#DIV/0!</v>
      </c>
      <c r="G170" s="44" t="e">
        <f t="shared" si="88"/>
        <v>#DIV/0!</v>
      </c>
      <c r="H170" s="44" t="e">
        <f t="shared" si="88"/>
        <v>#DIV/0!</v>
      </c>
      <c r="I170" s="74" t="e">
        <f t="shared" si="88"/>
        <v>#DIV/0!</v>
      </c>
      <c r="J170" s="152">
        <f t="shared" si="88"/>
        <v>0.2949852507374631</v>
      </c>
      <c r="K170" s="44" t="e">
        <f t="shared" si="88"/>
        <v>#DIV/0!</v>
      </c>
      <c r="L170" s="44" t="e">
        <f t="shared" si="88"/>
        <v>#DIV/0!</v>
      </c>
      <c r="M170" s="44" t="e">
        <f t="shared" si="88"/>
        <v>#DIV/0!</v>
      </c>
      <c r="N170" s="74" t="e">
        <f t="shared" si="88"/>
        <v>#DIV/0!</v>
      </c>
      <c r="O170" s="44" t="e">
        <f t="shared" si="88"/>
        <v>#DIV/0!</v>
      </c>
      <c r="P170" s="44" t="e">
        <f t="shared" si="88"/>
        <v>#DIV/0!</v>
      </c>
      <c r="Q170" s="44" t="e">
        <f t="shared" si="88"/>
        <v>#DIV/0!</v>
      </c>
      <c r="R170" s="74" t="e">
        <f t="shared" si="88"/>
        <v>#DIV/0!</v>
      </c>
      <c r="S170" s="110">
        <f t="shared" si="88"/>
        <v>0.2949852507374631</v>
      </c>
    </row>
    <row r="171" spans="1:19" s="8" customFormat="1" ht="25.5">
      <c r="A171" s="18" t="s">
        <v>102</v>
      </c>
      <c r="B171" s="11" t="s">
        <v>48</v>
      </c>
      <c r="C171" s="11" t="s">
        <v>47</v>
      </c>
      <c r="D171" s="11" t="s">
        <v>49</v>
      </c>
      <c r="E171" s="12" t="s">
        <v>51</v>
      </c>
      <c r="F171" s="11" t="s">
        <v>58</v>
      </c>
      <c r="G171" s="11" t="s">
        <v>59</v>
      </c>
      <c r="H171" s="11" t="s">
        <v>60</v>
      </c>
      <c r="I171" s="12" t="s">
        <v>53</v>
      </c>
      <c r="J171" s="61" t="s">
        <v>3</v>
      </c>
      <c r="K171" s="11" t="s">
        <v>50</v>
      </c>
      <c r="L171" s="11" t="s">
        <v>77</v>
      </c>
      <c r="M171" s="11" t="s">
        <v>46</v>
      </c>
      <c r="N171" s="12" t="s">
        <v>52</v>
      </c>
      <c r="O171" s="11" t="s">
        <v>54</v>
      </c>
      <c r="P171" s="11" t="s">
        <v>55</v>
      </c>
      <c r="Q171" s="11" t="s">
        <v>56</v>
      </c>
      <c r="R171" s="12" t="s">
        <v>57</v>
      </c>
      <c r="S171" s="61" t="s">
        <v>4</v>
      </c>
    </row>
    <row r="172" spans="1:19" s="8" customFormat="1" ht="15.75" customHeight="1">
      <c r="A172" s="51" t="s">
        <v>103</v>
      </c>
      <c r="B172" s="157">
        <v>15652</v>
      </c>
      <c r="C172" s="115">
        <v>12748</v>
      </c>
      <c r="D172" s="158"/>
      <c r="E172" s="14">
        <f>SUM(B172:D172)</f>
        <v>28400</v>
      </c>
      <c r="F172" s="159"/>
      <c r="G172" s="115"/>
      <c r="H172" s="157"/>
      <c r="I172" s="7">
        <f>SUM(H172)</f>
        <v>0</v>
      </c>
      <c r="J172" s="58">
        <f>E172+I172</f>
        <v>28400</v>
      </c>
      <c r="K172" s="115"/>
      <c r="L172" s="115"/>
      <c r="M172" s="115"/>
      <c r="N172" s="7">
        <f>SUM(K172:M172)</f>
        <v>0</v>
      </c>
      <c r="O172" s="135"/>
      <c r="P172" s="135"/>
      <c r="Q172" s="135"/>
      <c r="R172" s="12" t="s">
        <v>52</v>
      </c>
      <c r="S172" s="99" t="e">
        <f>E172+I172+N172+#REF!</f>
        <v>#REF!</v>
      </c>
    </row>
    <row r="173" spans="1:19" s="8" customFormat="1" ht="25.5">
      <c r="A173" s="21" t="s">
        <v>115</v>
      </c>
      <c r="B173" s="193" t="s">
        <v>48</v>
      </c>
      <c r="C173" s="193" t="s">
        <v>47</v>
      </c>
      <c r="D173" s="193" t="s">
        <v>49</v>
      </c>
      <c r="E173" s="12" t="s">
        <v>51</v>
      </c>
      <c r="F173" s="11" t="s">
        <v>58</v>
      </c>
      <c r="G173" s="11" t="s">
        <v>59</v>
      </c>
      <c r="H173" s="11" t="s">
        <v>60</v>
      </c>
      <c r="I173" s="12" t="s">
        <v>53</v>
      </c>
      <c r="J173" s="61" t="s">
        <v>3</v>
      </c>
      <c r="K173" s="11" t="s">
        <v>50</v>
      </c>
      <c r="L173" s="11" t="s">
        <v>77</v>
      </c>
      <c r="M173" s="11" t="s">
        <v>46</v>
      </c>
      <c r="N173" s="12" t="s">
        <v>52</v>
      </c>
      <c r="O173" s="11" t="s">
        <v>54</v>
      </c>
      <c r="P173" s="11" t="s">
        <v>55</v>
      </c>
      <c r="Q173" s="11" t="s">
        <v>56</v>
      </c>
      <c r="R173" s="12" t="s">
        <v>57</v>
      </c>
      <c r="S173" s="61" t="s">
        <v>4</v>
      </c>
    </row>
    <row r="174" spans="1:19" s="5" customFormat="1" ht="12.75">
      <c r="A174" s="107" t="s">
        <v>116</v>
      </c>
      <c r="B174" s="91">
        <v>0</v>
      </c>
      <c r="C174" s="91">
        <v>0</v>
      </c>
      <c r="D174" s="91"/>
      <c r="E174" s="192">
        <f>D174+C174+B174</f>
        <v>0</v>
      </c>
      <c r="F174" s="194"/>
      <c r="G174" s="91"/>
      <c r="H174" s="88"/>
      <c r="I174" s="12">
        <f>H174+G174+F174</f>
        <v>0</v>
      </c>
      <c r="J174" s="161">
        <f>I174+E174</f>
        <v>0</v>
      </c>
      <c r="K174" s="91"/>
      <c r="L174" s="91"/>
      <c r="M174" s="91"/>
      <c r="N174" s="12">
        <f>SUM(K174:M174)</f>
        <v>0</v>
      </c>
      <c r="O174" s="195">
        <v>0</v>
      </c>
      <c r="P174" s="195">
        <v>0</v>
      </c>
      <c r="Q174" s="195">
        <v>0</v>
      </c>
      <c r="R174" s="12">
        <f>SUM(O174:Q174)</f>
        <v>0</v>
      </c>
      <c r="S174" s="99">
        <f>E174+I174+N174+R174</f>
        <v>0</v>
      </c>
    </row>
    <row r="175" spans="1:19" ht="12.75">
      <c r="A175" s="107" t="s">
        <v>117</v>
      </c>
      <c r="B175" s="91">
        <v>59</v>
      </c>
      <c r="C175" s="91">
        <v>72</v>
      </c>
      <c r="D175" s="91"/>
      <c r="E175" s="192">
        <f>SUM(B175:D175)</f>
        <v>131</v>
      </c>
      <c r="F175" s="194"/>
      <c r="G175" s="91"/>
      <c r="H175" s="88"/>
      <c r="I175" s="12">
        <f>SUM(F175:H175)</f>
        <v>0</v>
      </c>
      <c r="J175" s="161">
        <f>I175+E175</f>
        <v>131</v>
      </c>
      <c r="K175" s="91"/>
      <c r="L175" s="91"/>
      <c r="M175" s="91"/>
      <c r="N175" s="12">
        <f>SUM(K175:M175)</f>
        <v>0</v>
      </c>
      <c r="O175" s="195"/>
      <c r="P175" s="195"/>
      <c r="Q175" s="195"/>
      <c r="R175" s="12">
        <f>SUM(O175:Q175)</f>
        <v>0</v>
      </c>
      <c r="S175" s="99">
        <f>E175+I175+N175+R175</f>
        <v>131</v>
      </c>
    </row>
    <row r="176" spans="1:19" ht="25.5">
      <c r="A176" s="22" t="s">
        <v>92</v>
      </c>
      <c r="B176" s="162" t="s">
        <v>48</v>
      </c>
      <c r="C176" s="162" t="s">
        <v>47</v>
      </c>
      <c r="D176" s="162" t="s">
        <v>49</v>
      </c>
      <c r="E176" s="12" t="s">
        <v>51</v>
      </c>
      <c r="F176" s="11" t="s">
        <v>58</v>
      </c>
      <c r="G176" s="11" t="s">
        <v>59</v>
      </c>
      <c r="H176" s="11" t="s">
        <v>60</v>
      </c>
      <c r="I176" s="12" t="s">
        <v>53</v>
      </c>
      <c r="J176" s="61" t="s">
        <v>3</v>
      </c>
      <c r="K176" s="11" t="s">
        <v>50</v>
      </c>
      <c r="L176" s="11" t="s">
        <v>77</v>
      </c>
      <c r="M176" s="11" t="s">
        <v>46</v>
      </c>
      <c r="N176" s="12" t="s">
        <v>52</v>
      </c>
      <c r="O176" s="11" t="s">
        <v>54</v>
      </c>
      <c r="P176" s="11" t="s">
        <v>55</v>
      </c>
      <c r="Q176" s="11" t="s">
        <v>56</v>
      </c>
      <c r="R176" s="12" t="s">
        <v>57</v>
      </c>
      <c r="S176" s="61" t="s">
        <v>4</v>
      </c>
    </row>
    <row r="177" spans="1:19" ht="12.75">
      <c r="A177" s="174" t="s">
        <v>93</v>
      </c>
      <c r="B177" s="16">
        <v>50</v>
      </c>
      <c r="C177" s="16">
        <v>79</v>
      </c>
      <c r="D177" s="16"/>
      <c r="E177" s="25">
        <f>D177+C177+B177</f>
        <v>129</v>
      </c>
      <c r="F177" s="16"/>
      <c r="G177" s="16"/>
      <c r="H177" s="16"/>
      <c r="I177" s="25">
        <f>SUM(F177:H177)</f>
        <v>0</v>
      </c>
      <c r="J177" s="111">
        <f>I177+E177</f>
        <v>129</v>
      </c>
      <c r="K177" s="107"/>
      <c r="L177" s="16"/>
      <c r="M177" s="107"/>
      <c r="N177" s="17">
        <f>SUM(K177:M177)</f>
        <v>0</v>
      </c>
      <c r="O177" s="107"/>
      <c r="P177" s="16"/>
      <c r="Q177" s="16"/>
      <c r="R177" s="12">
        <f>SUM(O177:Q177)</f>
        <v>0</v>
      </c>
      <c r="S177" s="99">
        <f>E177+I177+N177+R177</f>
        <v>129</v>
      </c>
    </row>
    <row r="178" spans="1:19" ht="12.75">
      <c r="A178" s="174" t="s">
        <v>119</v>
      </c>
      <c r="B178" s="16">
        <v>88</v>
      </c>
      <c r="C178" s="16">
        <v>84</v>
      </c>
      <c r="D178" s="16"/>
      <c r="E178" s="25">
        <f>D178+C178+B178</f>
        <v>172</v>
      </c>
      <c r="F178" s="16"/>
      <c r="G178" s="16"/>
      <c r="H178" s="16"/>
      <c r="I178" s="25">
        <f>SUM(F178:H178)</f>
        <v>0</v>
      </c>
      <c r="J178" s="111">
        <f>I178+E178</f>
        <v>172</v>
      </c>
      <c r="K178" s="16"/>
      <c r="L178" s="16"/>
      <c r="M178" s="107"/>
      <c r="N178" s="73">
        <f>SUM(K178:M178)</f>
        <v>0</v>
      </c>
      <c r="O178" s="107"/>
      <c r="P178" s="107"/>
      <c r="Q178" s="107"/>
      <c r="R178" s="17">
        <f>SUM(O178:Q178)</f>
        <v>0</v>
      </c>
      <c r="S178" s="99">
        <f>E178+I178+N178+R178</f>
        <v>172</v>
      </c>
    </row>
    <row r="179" spans="1:19" ht="12.75">
      <c r="A179" s="174" t="s">
        <v>94</v>
      </c>
      <c r="B179" s="16">
        <v>31</v>
      </c>
      <c r="C179" s="16">
        <v>23</v>
      </c>
      <c r="D179" s="16"/>
      <c r="E179" s="25">
        <f>D179+C179+B179</f>
        <v>54</v>
      </c>
      <c r="F179" s="16"/>
      <c r="G179" s="48"/>
      <c r="H179" s="48"/>
      <c r="I179" s="25">
        <f>H179+G179+F179</f>
        <v>0</v>
      </c>
      <c r="J179" s="111">
        <f>I179+E179</f>
        <v>54</v>
      </c>
      <c r="K179" s="48"/>
      <c r="L179" s="16"/>
      <c r="M179" s="112"/>
      <c r="N179" s="113">
        <f>SUM(K179:M179)</f>
        <v>0</v>
      </c>
      <c r="O179" s="112"/>
      <c r="P179" s="112"/>
      <c r="Q179" s="112"/>
      <c r="R179" s="25">
        <f>SUM(O179:Q179)</f>
        <v>0</v>
      </c>
      <c r="S179" s="99">
        <f>E179+I179+N179+R179</f>
        <v>54</v>
      </c>
    </row>
    <row r="180" spans="1:19" ht="12.75">
      <c r="A180" s="174" t="s">
        <v>95</v>
      </c>
      <c r="B180" s="16">
        <v>2</v>
      </c>
      <c r="C180" s="16">
        <v>3</v>
      </c>
      <c r="D180" s="16"/>
      <c r="E180" s="25">
        <f>D180+C180+B180</f>
        <v>5</v>
      </c>
      <c r="F180" s="16"/>
      <c r="G180" s="16"/>
      <c r="H180" s="16"/>
      <c r="I180" s="25">
        <f>SUM(F180:H180)</f>
        <v>0</v>
      </c>
      <c r="J180" s="111">
        <f>I180+E180</f>
        <v>5</v>
      </c>
      <c r="K180" s="16"/>
      <c r="L180" s="16"/>
      <c r="M180" s="107"/>
      <c r="N180" s="114">
        <f>SUM(K180:M180)</f>
        <v>0</v>
      </c>
      <c r="O180" s="107"/>
      <c r="P180" s="16"/>
      <c r="Q180" s="16"/>
      <c r="R180" s="25">
        <f>SUM(O180:Q180)</f>
        <v>0</v>
      </c>
      <c r="S180" s="99">
        <f>E180+I180+N180+R180</f>
        <v>5</v>
      </c>
    </row>
    <row r="181" spans="1:19" ht="12.75">
      <c r="A181" s="174" t="s">
        <v>101</v>
      </c>
      <c r="B181" s="16">
        <v>198</v>
      </c>
      <c r="C181" s="16">
        <v>139</v>
      </c>
      <c r="D181" s="16"/>
      <c r="E181" s="7">
        <f>+B181+C181+D181</f>
        <v>337</v>
      </c>
      <c r="F181" s="56"/>
      <c r="G181" s="56"/>
      <c r="H181" s="56"/>
      <c r="I181" s="25">
        <f>SUM(F181:H181)</f>
        <v>0</v>
      </c>
      <c r="J181" s="111">
        <f>I181+E181</f>
        <v>337</v>
      </c>
      <c r="K181" s="16"/>
      <c r="L181" s="16"/>
      <c r="M181" s="16"/>
      <c r="N181" s="114">
        <f>SUM(K181:M181)</f>
        <v>0</v>
      </c>
      <c r="O181" s="16"/>
      <c r="P181" s="16"/>
      <c r="Q181" s="16"/>
      <c r="R181" s="25">
        <f>SUM(O181:Q181)</f>
        <v>0</v>
      </c>
      <c r="S181" s="99">
        <f>E181+I181+N181+R181</f>
        <v>337</v>
      </c>
    </row>
    <row r="182" spans="1:19" s="200" customFormat="1" ht="12.75">
      <c r="A182" s="197"/>
      <c r="B182" s="198"/>
      <c r="C182" s="198"/>
      <c r="D182" s="198"/>
      <c r="E182" s="199"/>
      <c r="F182" s="198"/>
      <c r="G182" s="198"/>
      <c r="H182" s="198"/>
      <c r="I182" s="199"/>
      <c r="J182" s="199"/>
      <c r="K182" s="198"/>
      <c r="L182" s="198"/>
      <c r="M182" s="198"/>
      <c r="N182" s="199"/>
      <c r="O182" s="198"/>
      <c r="P182" s="198"/>
      <c r="Q182" s="198"/>
      <c r="R182" s="199"/>
      <c r="S182" s="199"/>
    </row>
    <row r="183" spans="1:19" ht="43.5" customHeight="1">
      <c r="A183" s="154" t="s">
        <v>79</v>
      </c>
      <c r="B183" s="5"/>
      <c r="C183" s="5"/>
      <c r="D183" s="5"/>
      <c r="E183" s="5"/>
      <c r="F183" s="5"/>
      <c r="G183" s="5"/>
      <c r="H183" s="5"/>
      <c r="I183" s="31"/>
      <c r="J183" s="5"/>
      <c r="K183" s="5"/>
      <c r="L183" s="5"/>
      <c r="M183" s="5"/>
      <c r="N183" s="5"/>
      <c r="O183" s="5"/>
      <c r="P183" s="5"/>
      <c r="Q183" s="5"/>
      <c r="R183" s="5"/>
      <c r="S183" s="5"/>
    </row>
    <row r="184" spans="1:14" ht="11.25">
      <c r="A184" s="169"/>
      <c r="N184" s="169"/>
    </row>
    <row r="185" ht="11.25">
      <c r="N185" s="169"/>
    </row>
    <row r="186" ht="11.25">
      <c r="N186" s="169"/>
    </row>
    <row r="187" ht="11.25">
      <c r="N187" s="169"/>
    </row>
    <row r="188" ht="11.25">
      <c r="N188" s="169"/>
    </row>
    <row r="189" ht="11.25">
      <c r="N189" s="169"/>
    </row>
    <row r="190" ht="11.25">
      <c r="N190" s="169"/>
    </row>
    <row r="191" ht="11.25">
      <c r="N191" s="169"/>
    </row>
    <row r="192" ht="11.25">
      <c r="N192" s="169"/>
    </row>
    <row r="193" ht="11.25">
      <c r="N193" s="169"/>
    </row>
    <row r="194" ht="11.25">
      <c r="N194" s="169"/>
    </row>
    <row r="195" ht="11.25">
      <c r="N195" s="169"/>
    </row>
    <row r="196" ht="11.25">
      <c r="N196" s="169"/>
    </row>
    <row r="197" ht="11.25">
      <c r="N197" s="169"/>
    </row>
    <row r="198" ht="11.25">
      <c r="N198" s="169"/>
    </row>
    <row r="199" ht="11.25">
      <c r="N199" s="169"/>
    </row>
    <row r="200" ht="11.25">
      <c r="N200" s="169"/>
    </row>
    <row r="201" ht="11.25">
      <c r="N201" s="169"/>
    </row>
    <row r="202" ht="11.25">
      <c r="N202" s="169"/>
    </row>
    <row r="203" ht="11.25">
      <c r="N203" s="169"/>
    </row>
    <row r="204" ht="11.25">
      <c r="N204" s="169"/>
    </row>
    <row r="205" ht="11.25">
      <c r="N205" s="169"/>
    </row>
    <row r="206" ht="11.25">
      <c r="N206" s="169"/>
    </row>
    <row r="207" ht="11.25">
      <c r="N207" s="169"/>
    </row>
    <row r="208" ht="11.25">
      <c r="N208" s="169"/>
    </row>
    <row r="209" ht="11.25">
      <c r="N209" s="169"/>
    </row>
    <row r="210" ht="11.25">
      <c r="N210" s="169"/>
    </row>
    <row r="211" ht="11.25">
      <c r="N211" s="169"/>
    </row>
    <row r="212" ht="11.25">
      <c r="N212" s="169"/>
    </row>
    <row r="213" ht="11.25">
      <c r="N213" s="169"/>
    </row>
    <row r="214" ht="11.25">
      <c r="N214" s="169"/>
    </row>
    <row r="215" ht="11.25">
      <c r="N215" s="169"/>
    </row>
    <row r="216" ht="11.25">
      <c r="N216" s="169"/>
    </row>
    <row r="217" ht="11.25">
      <c r="N217" s="169"/>
    </row>
    <row r="218" ht="11.25">
      <c r="N218" s="169"/>
    </row>
    <row r="219" ht="11.25">
      <c r="N219" s="169" t="s">
        <v>136</v>
      </c>
    </row>
    <row r="260" ht="11.25">
      <c r="Q260" s="1">
        <v>33</v>
      </c>
    </row>
    <row r="261" ht="11.25">
      <c r="Q261" s="1">
        <v>3</v>
      </c>
    </row>
    <row r="355" ht="11.25">
      <c r="Q355" s="1">
        <v>3333</v>
      </c>
    </row>
    <row r="450" ht="11.25">
      <c r="Q450" s="1">
        <v>3.33333333333333E+19</v>
      </c>
    </row>
    <row r="470" ht="11.25">
      <c r="Q470" s="1">
        <v>1</v>
      </c>
    </row>
    <row r="471" ht="11.25">
      <c r="Q471" s="1">
        <v>3</v>
      </c>
    </row>
    <row r="626" ht="11.25">
      <c r="Q626" s="169" t="s">
        <v>121</v>
      </c>
    </row>
  </sheetData>
  <sheetProtection/>
  <mergeCells count="7">
    <mergeCell ref="R7:S7"/>
    <mergeCell ref="A1:A6"/>
    <mergeCell ref="B1:P7"/>
    <mergeCell ref="Q1:Q3"/>
    <mergeCell ref="R1:S3"/>
    <mergeCell ref="Q4:Q6"/>
    <mergeCell ref="R4:S6"/>
  </mergeCells>
  <printOptions horizontalCentered="1" verticalCentered="1"/>
  <pageMargins left="0" right="0" top="0" bottom="0" header="0" footer="0"/>
  <pageSetup fitToHeight="1" fitToWidth="1" horizontalDpi="600" verticalDpi="600" orientation="portrait" scale="29" r:id="rId2"/>
  <ignoredErrors>
    <ignoredError sqref="I17:J17 I168 E168 R168:S168 N33:N34 E86 I86 E33:E34 N86 R86:S86 N53 E53 E20 E24 I53:J53 E40 E101 J145 J30 N30 N101 R101:S101 I101 E120:E124 I179 E129:E130 C131:D131 F131:I131 E131:E132 E137 I137:J137 N131:N132 N120 J32:J33 R33:R34 N17 Q131:S131 N121:N125 N129:N130 B107:G107 B116:J116 N116 N168 N107 N105:N106 N108:N110 N114:N115 N14 R116:S116" formula="1"/>
    <ignoredError sqref="F86 F88 H39 C82 H82 D86 D88 D80:D82 F80:F82 G101 J154" evalError="1"/>
    <ignoredError sqref="I38 I153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626"/>
  <sheetViews>
    <sheetView zoomScalePageLayoutView="0" workbookViewId="0" topLeftCell="A166">
      <selection activeCell="B154" sqref="B154"/>
    </sheetView>
  </sheetViews>
  <sheetFormatPr defaultColWidth="11.421875" defaultRowHeight="12.75"/>
  <cols>
    <col min="1" max="1" width="68.28125" style="1" customWidth="1"/>
    <col min="2" max="2" width="11.421875" style="1" customWidth="1"/>
    <col min="3" max="3" width="11.57421875" style="1" customWidth="1"/>
    <col min="4" max="4" width="9.140625" style="1" customWidth="1"/>
    <col min="5" max="5" width="9.421875" style="1" customWidth="1"/>
    <col min="6" max="6" width="10.00390625" style="1" customWidth="1"/>
    <col min="7" max="7" width="9.57421875" style="1" customWidth="1"/>
    <col min="8" max="8" width="10.7109375" style="1" customWidth="1"/>
    <col min="9" max="9" width="16.421875" style="3" customWidth="1"/>
    <col min="10" max="10" width="18.00390625" style="1" customWidth="1"/>
    <col min="11" max="11" width="10.421875" style="1" customWidth="1"/>
    <col min="12" max="12" width="11.28125" style="1" customWidth="1"/>
    <col min="13" max="13" width="11.00390625" style="1" customWidth="1"/>
    <col min="14" max="14" width="12.00390625" style="1" customWidth="1"/>
    <col min="15" max="15" width="11.57421875" style="1" customWidth="1"/>
    <col min="16" max="16" width="11.00390625" style="1" customWidth="1"/>
    <col min="17" max="17" width="8.28125" style="1" customWidth="1"/>
    <col min="18" max="18" width="7.8515625" style="1" customWidth="1"/>
    <col min="19" max="19" width="12.7109375" style="1" customWidth="1"/>
    <col min="20" max="16384" width="11.421875" style="1" customWidth="1"/>
  </cols>
  <sheetData>
    <row r="1" spans="1:19" ht="11.25">
      <c r="A1" s="203"/>
      <c r="B1" s="206" t="s">
        <v>123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8"/>
      <c r="Q1" s="215" t="s">
        <v>124</v>
      </c>
      <c r="R1" s="216" t="s">
        <v>125</v>
      </c>
      <c r="S1" s="217"/>
    </row>
    <row r="2" spans="1:19" s="2" customFormat="1" ht="10.5">
      <c r="A2" s="204"/>
      <c r="B2" s="209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1"/>
      <c r="Q2" s="215"/>
      <c r="R2" s="218"/>
      <c r="S2" s="219"/>
    </row>
    <row r="3" spans="1:19" ht="12.75" customHeight="1">
      <c r="A3" s="204"/>
      <c r="B3" s="209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1"/>
      <c r="Q3" s="215"/>
      <c r="R3" s="220"/>
      <c r="S3" s="221"/>
    </row>
    <row r="4" spans="1:19" ht="11.25">
      <c r="A4" s="204"/>
      <c r="B4" s="209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1"/>
      <c r="Q4" s="222" t="s">
        <v>126</v>
      </c>
      <c r="R4" s="223">
        <v>1</v>
      </c>
      <c r="S4" s="224"/>
    </row>
    <row r="5" spans="1:19" ht="11.25">
      <c r="A5" s="204"/>
      <c r="B5" s="209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1"/>
      <c r="Q5" s="222"/>
      <c r="R5" s="225"/>
      <c r="S5" s="226"/>
    </row>
    <row r="6" spans="1:19" ht="11.25">
      <c r="A6" s="205"/>
      <c r="B6" s="209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1"/>
      <c r="Q6" s="222"/>
      <c r="R6" s="227"/>
      <c r="S6" s="228"/>
    </row>
    <row r="7" spans="1:19" ht="15">
      <c r="A7" s="172" t="s">
        <v>137</v>
      </c>
      <c r="B7" s="212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4"/>
      <c r="Q7" s="171" t="s">
        <v>127</v>
      </c>
      <c r="R7" s="201">
        <v>44713</v>
      </c>
      <c r="S7" s="202"/>
    </row>
    <row r="8" spans="1:19" ht="46.5" customHeight="1">
      <c r="A8" s="11" t="s">
        <v>64</v>
      </c>
      <c r="B8" s="52" t="s">
        <v>48</v>
      </c>
      <c r="C8" s="52" t="s">
        <v>47</v>
      </c>
      <c r="D8" s="52" t="s">
        <v>49</v>
      </c>
      <c r="E8" s="53" t="s">
        <v>51</v>
      </c>
      <c r="F8" s="52" t="s">
        <v>58</v>
      </c>
      <c r="G8" s="52" t="s">
        <v>59</v>
      </c>
      <c r="H8" s="52" t="s">
        <v>60</v>
      </c>
      <c r="I8" s="53" t="s">
        <v>53</v>
      </c>
      <c r="J8" s="54" t="s">
        <v>3</v>
      </c>
      <c r="K8" s="52" t="s">
        <v>50</v>
      </c>
      <c r="L8" s="52" t="s">
        <v>76</v>
      </c>
      <c r="M8" s="52" t="s">
        <v>46</v>
      </c>
      <c r="N8" s="53" t="s">
        <v>52</v>
      </c>
      <c r="O8" s="53" t="s">
        <v>54</v>
      </c>
      <c r="P8" s="53" t="s">
        <v>55</v>
      </c>
      <c r="Q8" s="53" t="s">
        <v>56</v>
      </c>
      <c r="R8" s="53" t="s">
        <v>57</v>
      </c>
      <c r="S8" s="54" t="s">
        <v>4</v>
      </c>
    </row>
    <row r="9" spans="1:19" s="8" customFormat="1" ht="12.75">
      <c r="A9" s="179" t="s">
        <v>5</v>
      </c>
      <c r="B9" s="6">
        <f>'SEDE 1'!B9</f>
        <v>7</v>
      </c>
      <c r="C9" s="55"/>
      <c r="D9" s="6"/>
      <c r="E9" s="7">
        <f aca="true" t="shared" si="0" ref="E9:E16">SUM(B9:D9)</f>
        <v>7</v>
      </c>
      <c r="F9" s="56"/>
      <c r="G9" s="56"/>
      <c r="H9" s="57"/>
      <c r="I9" s="7">
        <f aca="true" t="shared" si="1" ref="I9:I16">SUM(F9:H9)</f>
        <v>0</v>
      </c>
      <c r="J9" s="58">
        <f aca="true" t="shared" si="2" ref="J9:J17">+E9+I9</f>
        <v>7</v>
      </c>
      <c r="K9" s="56"/>
      <c r="L9" s="56"/>
      <c r="M9" s="56"/>
      <c r="N9" s="7">
        <f>K9+L9+M9</f>
        <v>0</v>
      </c>
      <c r="O9" s="55"/>
      <c r="P9" s="55"/>
      <c r="Q9" s="55"/>
      <c r="R9" s="7">
        <f aca="true" t="shared" si="3" ref="R9:R16">SUM(O9:Q9)</f>
        <v>0</v>
      </c>
      <c r="S9" s="59">
        <f aca="true" t="shared" si="4" ref="S9:S17">J9+N9+R9</f>
        <v>7</v>
      </c>
    </row>
    <row r="10" spans="1:19" s="8" customFormat="1" ht="12.75">
      <c r="A10" s="179" t="s">
        <v>6</v>
      </c>
      <c r="B10" s="6">
        <f>'SEDE 1'!B10</f>
        <v>114</v>
      </c>
      <c r="C10" s="55"/>
      <c r="D10" s="6"/>
      <c r="E10" s="7">
        <f t="shared" si="0"/>
        <v>114</v>
      </c>
      <c r="F10" s="56"/>
      <c r="G10" s="115"/>
      <c r="H10" s="57"/>
      <c r="I10" s="7">
        <f t="shared" si="1"/>
        <v>0</v>
      </c>
      <c r="J10" s="58">
        <f t="shared" si="2"/>
        <v>114</v>
      </c>
      <c r="K10" s="56"/>
      <c r="L10" s="56"/>
      <c r="M10" s="56"/>
      <c r="N10" s="7">
        <f aca="true" t="shared" si="5" ref="N10:N17">K10+L10+M10</f>
        <v>0</v>
      </c>
      <c r="O10" s="55"/>
      <c r="P10" s="55"/>
      <c r="Q10" s="55"/>
      <c r="R10" s="7">
        <f t="shared" si="3"/>
        <v>0</v>
      </c>
      <c r="S10" s="59">
        <f t="shared" si="4"/>
        <v>114</v>
      </c>
    </row>
    <row r="11" spans="1:19" s="8" customFormat="1" ht="12.75">
      <c r="A11" s="179" t="s">
        <v>7</v>
      </c>
      <c r="B11" s="6">
        <f>'SEDE 1'!B11</f>
        <v>51</v>
      </c>
      <c r="C11" s="55"/>
      <c r="D11" s="6"/>
      <c r="E11" s="7">
        <f t="shared" si="0"/>
        <v>51</v>
      </c>
      <c r="F11" s="56"/>
      <c r="G11" s="56"/>
      <c r="H11" s="57"/>
      <c r="I11" s="7">
        <f t="shared" si="1"/>
        <v>0</v>
      </c>
      <c r="J11" s="58">
        <f t="shared" si="2"/>
        <v>51</v>
      </c>
      <c r="K11" s="56"/>
      <c r="L11" s="56"/>
      <c r="M11" s="56"/>
      <c r="N11" s="7">
        <f t="shared" si="5"/>
        <v>0</v>
      </c>
      <c r="O11" s="55"/>
      <c r="P11" s="55"/>
      <c r="Q11" s="55"/>
      <c r="R11" s="7">
        <f t="shared" si="3"/>
        <v>0</v>
      </c>
      <c r="S11" s="59">
        <f t="shared" si="4"/>
        <v>51</v>
      </c>
    </row>
    <row r="12" spans="1:19" s="8" customFormat="1" ht="12.75">
      <c r="A12" s="179" t="s">
        <v>8</v>
      </c>
      <c r="B12" s="6">
        <f>'SEDE 1'!B12</f>
        <v>9</v>
      </c>
      <c r="C12" s="55"/>
      <c r="D12" s="6"/>
      <c r="E12" s="7">
        <f t="shared" si="0"/>
        <v>9</v>
      </c>
      <c r="F12" s="56"/>
      <c r="G12" s="188"/>
      <c r="H12" s="57"/>
      <c r="I12" s="7">
        <f t="shared" si="1"/>
        <v>0</v>
      </c>
      <c r="J12" s="58">
        <f t="shared" si="2"/>
        <v>9</v>
      </c>
      <c r="K12" s="56"/>
      <c r="L12" s="56"/>
      <c r="M12" s="56"/>
      <c r="N12" s="7">
        <f t="shared" si="5"/>
        <v>0</v>
      </c>
      <c r="O12" s="55"/>
      <c r="P12" s="55"/>
      <c r="Q12" s="55"/>
      <c r="R12" s="7">
        <f t="shared" si="3"/>
        <v>0</v>
      </c>
      <c r="S12" s="59">
        <f t="shared" si="4"/>
        <v>9</v>
      </c>
    </row>
    <row r="13" spans="1:19" s="8" customFormat="1" ht="12.75">
      <c r="A13" s="179" t="s">
        <v>114</v>
      </c>
      <c r="B13" s="6">
        <f>'SEDE 1'!B13</f>
        <v>0</v>
      </c>
      <c r="C13" s="55"/>
      <c r="D13" s="6"/>
      <c r="E13" s="7">
        <f t="shared" si="0"/>
        <v>0</v>
      </c>
      <c r="F13" s="56"/>
      <c r="G13" s="56"/>
      <c r="H13" s="57"/>
      <c r="I13" s="7">
        <f t="shared" si="1"/>
        <v>0</v>
      </c>
      <c r="J13" s="58">
        <f t="shared" si="2"/>
        <v>0</v>
      </c>
      <c r="K13" s="56"/>
      <c r="L13" s="56"/>
      <c r="M13" s="56"/>
      <c r="N13" s="7">
        <f t="shared" si="5"/>
        <v>0</v>
      </c>
      <c r="O13" s="55"/>
      <c r="P13" s="55"/>
      <c r="Q13" s="55"/>
      <c r="R13" s="7">
        <f t="shared" si="3"/>
        <v>0</v>
      </c>
      <c r="S13" s="59">
        <f t="shared" si="4"/>
        <v>0</v>
      </c>
    </row>
    <row r="14" spans="1:19" s="8" customFormat="1" ht="12.75">
      <c r="A14" s="179" t="s">
        <v>135</v>
      </c>
      <c r="B14" s="6">
        <f>'SEDE 1'!B14</f>
        <v>15</v>
      </c>
      <c r="C14" s="55">
        <v>0</v>
      </c>
      <c r="D14" s="6">
        <v>0</v>
      </c>
      <c r="E14" s="7">
        <f t="shared" si="0"/>
        <v>15</v>
      </c>
      <c r="F14" s="56"/>
      <c r="G14" s="56"/>
      <c r="H14" s="57"/>
      <c r="I14" s="7">
        <f t="shared" si="1"/>
        <v>0</v>
      </c>
      <c r="J14" s="58">
        <f t="shared" si="2"/>
        <v>15</v>
      </c>
      <c r="K14" s="56"/>
      <c r="L14" s="56"/>
      <c r="M14" s="56"/>
      <c r="N14" s="7">
        <f>SUM(K14:M14)</f>
        <v>0</v>
      </c>
      <c r="O14" s="55"/>
      <c r="P14" s="55"/>
      <c r="Q14" s="55"/>
      <c r="R14" s="7">
        <f>SUM(O14:Q14)</f>
        <v>0</v>
      </c>
      <c r="S14" s="59">
        <f t="shared" si="4"/>
        <v>15</v>
      </c>
    </row>
    <row r="15" spans="1:19" s="8" customFormat="1" ht="12.75">
      <c r="A15" s="179" t="s">
        <v>113</v>
      </c>
      <c r="B15" s="6">
        <f>'SEDE 1'!B15</f>
        <v>0</v>
      </c>
      <c r="C15" s="55">
        <v>0</v>
      </c>
      <c r="D15" s="6">
        <v>0</v>
      </c>
      <c r="E15" s="7">
        <f>SUM(B15:D15)</f>
        <v>0</v>
      </c>
      <c r="F15" s="56"/>
      <c r="G15" s="56"/>
      <c r="H15" s="57"/>
      <c r="I15" s="7">
        <f>SUM(F15:H15)</f>
        <v>0</v>
      </c>
      <c r="J15" s="58">
        <f>+E15+I15</f>
        <v>0</v>
      </c>
      <c r="K15" s="56"/>
      <c r="L15" s="56"/>
      <c r="M15" s="56"/>
      <c r="N15" s="7">
        <f t="shared" si="5"/>
        <v>0</v>
      </c>
      <c r="O15" s="55"/>
      <c r="P15" s="55"/>
      <c r="Q15" s="55"/>
      <c r="R15" s="7">
        <f>SUM(O15:Q15)</f>
        <v>0</v>
      </c>
      <c r="S15" s="59">
        <f>J15+N15+R15</f>
        <v>0</v>
      </c>
    </row>
    <row r="16" spans="1:20" s="8" customFormat="1" ht="12.75">
      <c r="A16" s="179" t="s">
        <v>122</v>
      </c>
      <c r="B16" s="6">
        <f>'SEDE 1'!B16</f>
        <v>17</v>
      </c>
      <c r="C16" s="55"/>
      <c r="D16" s="6"/>
      <c r="E16" s="7">
        <f t="shared" si="0"/>
        <v>17</v>
      </c>
      <c r="F16" s="56"/>
      <c r="G16" s="56"/>
      <c r="H16" s="57"/>
      <c r="I16" s="7">
        <f t="shared" si="1"/>
        <v>0</v>
      </c>
      <c r="J16" s="58">
        <f t="shared" si="2"/>
        <v>17</v>
      </c>
      <c r="K16" s="56"/>
      <c r="L16" s="56"/>
      <c r="M16" s="56"/>
      <c r="N16" s="7">
        <f t="shared" si="5"/>
        <v>0</v>
      </c>
      <c r="O16" s="55"/>
      <c r="P16" s="55"/>
      <c r="Q16" s="55"/>
      <c r="R16" s="7">
        <f t="shared" si="3"/>
        <v>0</v>
      </c>
      <c r="S16" s="59">
        <f t="shared" si="4"/>
        <v>17</v>
      </c>
      <c r="T16" s="19"/>
    </row>
    <row r="17" spans="1:20" s="8" customFormat="1" ht="12.75">
      <c r="A17" s="9" t="s">
        <v>9</v>
      </c>
      <c r="B17" s="10">
        <f aca="true" t="shared" si="6" ref="B17:I17">SUM(B9:B16)</f>
        <v>213</v>
      </c>
      <c r="C17" s="10">
        <f t="shared" si="6"/>
        <v>0</v>
      </c>
      <c r="D17" s="10">
        <f t="shared" si="6"/>
        <v>0</v>
      </c>
      <c r="E17" s="10">
        <f t="shared" si="6"/>
        <v>213</v>
      </c>
      <c r="F17" s="10">
        <f t="shared" si="6"/>
        <v>0</v>
      </c>
      <c r="G17" s="10">
        <f t="shared" si="6"/>
        <v>0</v>
      </c>
      <c r="H17" s="10">
        <f t="shared" si="6"/>
        <v>0</v>
      </c>
      <c r="I17" s="60">
        <f t="shared" si="6"/>
        <v>0</v>
      </c>
      <c r="J17" s="60">
        <f t="shared" si="2"/>
        <v>213</v>
      </c>
      <c r="K17" s="10">
        <f>SUM(K9:K16)</f>
        <v>0</v>
      </c>
      <c r="L17" s="10">
        <f>SUM(L9:L16)</f>
        <v>0</v>
      </c>
      <c r="M17" s="10">
        <f>SUM(M9:M16)</f>
        <v>0</v>
      </c>
      <c r="N17" s="10">
        <f t="shared" si="5"/>
        <v>0</v>
      </c>
      <c r="O17" s="10">
        <f>SUM(O9:O16)</f>
        <v>0</v>
      </c>
      <c r="P17" s="60">
        <f>SUM(P9:P16)</f>
        <v>0</v>
      </c>
      <c r="Q17" s="60">
        <f>SUM(Q9:Q16)</f>
        <v>0</v>
      </c>
      <c r="R17" s="9">
        <f>SUM(R9:R16)</f>
        <v>0</v>
      </c>
      <c r="S17" s="60">
        <f t="shared" si="4"/>
        <v>213</v>
      </c>
      <c r="T17" s="19"/>
    </row>
    <row r="18" spans="1:20" s="8" customFormat="1" ht="25.5">
      <c r="A18" s="153" t="s">
        <v>72</v>
      </c>
      <c r="B18" s="68" t="s">
        <v>48</v>
      </c>
      <c r="C18" s="68" t="s">
        <v>47</v>
      </c>
      <c r="D18" s="68" t="s">
        <v>49</v>
      </c>
      <c r="E18" s="62" t="s">
        <v>51</v>
      </c>
      <c r="F18" s="68" t="s">
        <v>0</v>
      </c>
      <c r="G18" s="68" t="s">
        <v>1</v>
      </c>
      <c r="H18" s="68" t="s">
        <v>2</v>
      </c>
      <c r="I18" s="62" t="s">
        <v>53</v>
      </c>
      <c r="J18" s="63" t="s">
        <v>3</v>
      </c>
      <c r="K18" s="68" t="s">
        <v>50</v>
      </c>
      <c r="L18" s="68" t="s">
        <v>78</v>
      </c>
      <c r="M18" s="68" t="s">
        <v>46</v>
      </c>
      <c r="N18" s="62" t="s">
        <v>52</v>
      </c>
      <c r="O18" s="11" t="s">
        <v>54</v>
      </c>
      <c r="P18" s="11" t="s">
        <v>55</v>
      </c>
      <c r="Q18" s="11" t="s">
        <v>56</v>
      </c>
      <c r="R18" s="12" t="s">
        <v>57</v>
      </c>
      <c r="S18" s="63" t="s">
        <v>4</v>
      </c>
      <c r="T18" s="19"/>
    </row>
    <row r="19" spans="1:20" s="8" customFormat="1" ht="12.75">
      <c r="A19" s="180" t="s">
        <v>70</v>
      </c>
      <c r="B19" s="13">
        <f>'SEDE 1'!B19</f>
        <v>91</v>
      </c>
      <c r="C19" s="107"/>
      <c r="D19" s="116"/>
      <c r="E19" s="14">
        <f>SUM(B19:D19)</f>
        <v>91</v>
      </c>
      <c r="F19" s="117"/>
      <c r="G19" s="15"/>
      <c r="H19" s="102"/>
      <c r="I19" s="7">
        <f>SUM(F19:H19)</f>
        <v>0</v>
      </c>
      <c r="J19" s="64">
        <f>+E19+I19</f>
        <v>91</v>
      </c>
      <c r="K19" s="15"/>
      <c r="L19" s="15"/>
      <c r="M19" s="15"/>
      <c r="N19" s="73">
        <f>SUM(K19:M19)</f>
        <v>0</v>
      </c>
      <c r="O19" s="15"/>
      <c r="P19" s="15"/>
      <c r="Q19" s="16"/>
      <c r="R19" s="73">
        <f>SUM(O19:Q19)</f>
        <v>0</v>
      </c>
      <c r="S19" s="71">
        <f>J19+N19+R19</f>
        <v>91</v>
      </c>
      <c r="T19" s="19"/>
    </row>
    <row r="20" spans="1:20" s="8" customFormat="1" ht="12.75">
      <c r="A20" s="179" t="s">
        <v>71</v>
      </c>
      <c r="B20" s="13">
        <f>'SEDE 1'!B20</f>
        <v>126</v>
      </c>
      <c r="C20" s="6"/>
      <c r="D20" s="6"/>
      <c r="E20" s="7">
        <f>SUM(B20:D20)</f>
        <v>126</v>
      </c>
      <c r="F20" s="6"/>
      <c r="G20" s="6"/>
      <c r="H20" s="6"/>
      <c r="I20" s="7">
        <f>SUM(F20:H20)</f>
        <v>0</v>
      </c>
      <c r="J20" s="64">
        <f>+E20+I20</f>
        <v>126</v>
      </c>
      <c r="K20" s="16"/>
      <c r="L20" s="15"/>
      <c r="M20" s="15"/>
      <c r="N20" s="62">
        <f>SUM(K20:M20)</f>
        <v>0</v>
      </c>
      <c r="O20" s="15"/>
      <c r="P20" s="15"/>
      <c r="Q20" s="16"/>
      <c r="R20" s="12">
        <f>SUM(O20:Q20)</f>
        <v>0</v>
      </c>
      <c r="S20" s="64">
        <f>J20+N20+R20</f>
        <v>126</v>
      </c>
      <c r="T20" s="19"/>
    </row>
    <row r="21" spans="1:20" s="8" customFormat="1" ht="12.75">
      <c r="A21" s="179" t="s">
        <v>99</v>
      </c>
      <c r="B21" s="13">
        <f>'SEDE 1'!B21</f>
        <v>0</v>
      </c>
      <c r="C21" s="107"/>
      <c r="D21" s="118"/>
      <c r="E21" s="7">
        <f>SUM(B21:D21)</f>
        <v>0</v>
      </c>
      <c r="F21" s="115"/>
      <c r="G21" s="16"/>
      <c r="H21" s="101"/>
      <c r="I21" s="7">
        <f>SUM(F21:H21)</f>
        <v>0</v>
      </c>
      <c r="J21" s="64">
        <f>+E21+I21</f>
        <v>0</v>
      </c>
      <c r="K21" s="16"/>
      <c r="L21" s="15"/>
      <c r="M21" s="15"/>
      <c r="N21" s="62">
        <f>SUM(K21:M21)</f>
        <v>0</v>
      </c>
      <c r="O21" s="15"/>
      <c r="P21" s="15"/>
      <c r="Q21" s="16"/>
      <c r="R21" s="12">
        <f>SUM(O21:Q21)</f>
        <v>0</v>
      </c>
      <c r="S21" s="64">
        <f>J21+N21+R21</f>
        <v>0</v>
      </c>
      <c r="T21" s="19"/>
    </row>
    <row r="22" spans="1:20" s="8" customFormat="1" ht="12.75">
      <c r="A22" s="179" t="s">
        <v>98</v>
      </c>
      <c r="B22" s="13">
        <f>'SEDE 1'!B22</f>
        <v>4</v>
      </c>
      <c r="C22" s="107"/>
      <c r="D22" s="118"/>
      <c r="E22" s="7">
        <f>SUM(B22:D22)</f>
        <v>4</v>
      </c>
      <c r="F22" s="115"/>
      <c r="G22" s="16"/>
      <c r="H22" s="101"/>
      <c r="I22" s="7">
        <f>SUM(F22:H22)</f>
        <v>0</v>
      </c>
      <c r="J22" s="64">
        <f>+E22+I22</f>
        <v>4</v>
      </c>
      <c r="K22" s="16"/>
      <c r="L22" s="15"/>
      <c r="M22" s="15"/>
      <c r="N22" s="73">
        <f>SUM(K22:M22)</f>
        <v>0</v>
      </c>
      <c r="O22" s="15"/>
      <c r="P22" s="15"/>
      <c r="Q22" s="16"/>
      <c r="R22" s="73">
        <f>SUM(O22:Q22)</f>
        <v>0</v>
      </c>
      <c r="S22" s="71">
        <f>J22+N22+R22</f>
        <v>4</v>
      </c>
      <c r="T22" s="19"/>
    </row>
    <row r="23" spans="1:20" s="8" customFormat="1" ht="12.75">
      <c r="A23" s="181" t="s">
        <v>61</v>
      </c>
      <c r="B23" s="65">
        <f aca="true" t="shared" si="7" ref="B23:S23">B19/B20*100</f>
        <v>72.22222222222221</v>
      </c>
      <c r="C23" s="65" t="e">
        <f t="shared" si="7"/>
        <v>#DIV/0!</v>
      </c>
      <c r="D23" s="65" t="e">
        <f t="shared" si="7"/>
        <v>#DIV/0!</v>
      </c>
      <c r="E23" s="66">
        <f t="shared" si="7"/>
        <v>72.22222222222221</v>
      </c>
      <c r="F23" s="65" t="e">
        <f t="shared" si="7"/>
        <v>#DIV/0!</v>
      </c>
      <c r="G23" s="65" t="e">
        <f>G19/G20*100</f>
        <v>#DIV/0!</v>
      </c>
      <c r="H23" s="65" t="e">
        <f t="shared" si="7"/>
        <v>#DIV/0!</v>
      </c>
      <c r="I23" s="65" t="e">
        <f t="shared" si="7"/>
        <v>#DIV/0!</v>
      </c>
      <c r="J23" s="65">
        <f t="shared" si="7"/>
        <v>72.22222222222221</v>
      </c>
      <c r="K23" s="65" t="e">
        <f t="shared" si="7"/>
        <v>#DIV/0!</v>
      </c>
      <c r="L23" s="65" t="e">
        <f>L19/L20*100</f>
        <v>#DIV/0!</v>
      </c>
      <c r="M23" s="65" t="e">
        <f t="shared" si="7"/>
        <v>#DIV/0!</v>
      </c>
      <c r="N23" s="65" t="e">
        <f t="shared" si="7"/>
        <v>#DIV/0!</v>
      </c>
      <c r="O23" s="65" t="e">
        <f t="shared" si="7"/>
        <v>#DIV/0!</v>
      </c>
      <c r="P23" s="65" t="e">
        <f t="shared" si="7"/>
        <v>#DIV/0!</v>
      </c>
      <c r="Q23" s="65" t="e">
        <f t="shared" si="7"/>
        <v>#DIV/0!</v>
      </c>
      <c r="R23" s="65" t="e">
        <f t="shared" si="7"/>
        <v>#DIV/0!</v>
      </c>
      <c r="S23" s="66">
        <f t="shared" si="7"/>
        <v>72.22222222222221</v>
      </c>
      <c r="T23" s="19"/>
    </row>
    <row r="24" spans="1:20" s="8" customFormat="1" ht="12.75">
      <c r="A24" s="179" t="s">
        <v>13</v>
      </c>
      <c r="B24" s="67">
        <f>B22*100/B20</f>
        <v>3.1746031746031744</v>
      </c>
      <c r="C24" s="67" t="e">
        <f aca="true" t="shared" si="8" ref="C24:H24">C22*100/C20</f>
        <v>#DIV/0!</v>
      </c>
      <c r="D24" s="67" t="e">
        <f t="shared" si="8"/>
        <v>#DIV/0!</v>
      </c>
      <c r="E24" s="67">
        <f aca="true" t="shared" si="9" ref="E24:R24">E22*100/(E20+E22)</f>
        <v>3.076923076923077</v>
      </c>
      <c r="F24" s="67" t="e">
        <f t="shared" si="8"/>
        <v>#DIV/0!</v>
      </c>
      <c r="G24" s="67" t="e">
        <f t="shared" si="8"/>
        <v>#DIV/0!</v>
      </c>
      <c r="H24" s="67" t="e">
        <f t="shared" si="8"/>
        <v>#DIV/0!</v>
      </c>
      <c r="I24" s="67" t="e">
        <f t="shared" si="9"/>
        <v>#DIV/0!</v>
      </c>
      <c r="J24" s="67">
        <f t="shared" si="9"/>
        <v>3.076923076923077</v>
      </c>
      <c r="K24" s="67" t="e">
        <f t="shared" si="9"/>
        <v>#DIV/0!</v>
      </c>
      <c r="L24" s="67" t="e">
        <f t="shared" si="9"/>
        <v>#DIV/0!</v>
      </c>
      <c r="M24" s="67" t="e">
        <f t="shared" si="9"/>
        <v>#DIV/0!</v>
      </c>
      <c r="N24" s="67" t="e">
        <f t="shared" si="9"/>
        <v>#DIV/0!</v>
      </c>
      <c r="O24" s="67" t="e">
        <f t="shared" si="9"/>
        <v>#DIV/0!</v>
      </c>
      <c r="P24" s="67" t="e">
        <f t="shared" si="9"/>
        <v>#DIV/0!</v>
      </c>
      <c r="Q24" s="67" t="e">
        <f t="shared" si="9"/>
        <v>#DIV/0!</v>
      </c>
      <c r="R24" s="67" t="e">
        <f t="shared" si="9"/>
        <v>#DIV/0!</v>
      </c>
      <c r="S24" s="74">
        <f>S22*100/S20</f>
        <v>3.1746031746031744</v>
      </c>
      <c r="T24" s="19"/>
    </row>
    <row r="25" spans="1:20" s="8" customFormat="1" ht="25.5">
      <c r="A25" s="11" t="s">
        <v>74</v>
      </c>
      <c r="B25" s="68" t="s">
        <v>48</v>
      </c>
      <c r="C25" s="68" t="s">
        <v>47</v>
      </c>
      <c r="D25" s="68" t="s">
        <v>49</v>
      </c>
      <c r="E25" s="62" t="s">
        <v>51</v>
      </c>
      <c r="F25" s="68" t="s">
        <v>0</v>
      </c>
      <c r="G25" s="68" t="s">
        <v>1</v>
      </c>
      <c r="H25" s="68" t="s">
        <v>2</v>
      </c>
      <c r="I25" s="62" t="s">
        <v>53</v>
      </c>
      <c r="J25" s="63" t="s">
        <v>3</v>
      </c>
      <c r="K25" s="68" t="s">
        <v>50</v>
      </c>
      <c r="L25" s="68" t="s">
        <v>78</v>
      </c>
      <c r="M25" s="68" t="s">
        <v>46</v>
      </c>
      <c r="N25" s="62" t="s">
        <v>52</v>
      </c>
      <c r="O25" s="11" t="s">
        <v>54</v>
      </c>
      <c r="P25" s="11" t="s">
        <v>55</v>
      </c>
      <c r="Q25" s="11" t="s">
        <v>56</v>
      </c>
      <c r="R25" s="12" t="s">
        <v>57</v>
      </c>
      <c r="S25" s="63" t="s">
        <v>4</v>
      </c>
      <c r="T25" s="19"/>
    </row>
    <row r="26" spans="1:20" s="8" customFormat="1" ht="12.75">
      <c r="A26" s="179" t="s">
        <v>5</v>
      </c>
      <c r="B26" s="6">
        <f>'SEDE 1'!B26</f>
        <v>5</v>
      </c>
      <c r="C26" s="29"/>
      <c r="D26" s="29"/>
      <c r="E26" s="69">
        <f aca="true" t="shared" si="10" ref="E26:E34">SUM(B26:D26)</f>
        <v>5</v>
      </c>
      <c r="F26" s="29"/>
      <c r="G26" s="29"/>
      <c r="H26" s="29"/>
      <c r="I26" s="7">
        <f aca="true" t="shared" si="11" ref="I26:I34">SUM(F26:H26)</f>
        <v>0</v>
      </c>
      <c r="J26" s="58">
        <f aca="true" t="shared" si="12" ref="J26:J34">E26+I26</f>
        <v>5</v>
      </c>
      <c r="K26" s="29"/>
      <c r="L26" s="29"/>
      <c r="M26" s="29"/>
      <c r="N26" s="69">
        <f aca="true" t="shared" si="13" ref="N26:N34">SUM(K26:M26)</f>
        <v>0</v>
      </c>
      <c r="O26" s="55"/>
      <c r="P26" s="29"/>
      <c r="Q26" s="16"/>
      <c r="R26" s="70">
        <f aca="true" t="shared" si="14" ref="R26:R34">SUM(O26:Q26)</f>
        <v>0</v>
      </c>
      <c r="S26" s="71">
        <f>(J26+N26+R26)</f>
        <v>5</v>
      </c>
      <c r="T26" s="19"/>
    </row>
    <row r="27" spans="1:46" s="8" customFormat="1" ht="12.75">
      <c r="A27" s="179" t="s">
        <v>6</v>
      </c>
      <c r="B27" s="6">
        <f>'SEDE 1'!B27</f>
        <v>67</v>
      </c>
      <c r="C27" s="29"/>
      <c r="D27" s="29"/>
      <c r="E27" s="69">
        <f t="shared" si="10"/>
        <v>67</v>
      </c>
      <c r="F27" s="29"/>
      <c r="G27" s="29"/>
      <c r="H27" s="29"/>
      <c r="I27" s="7">
        <f t="shared" si="11"/>
        <v>0</v>
      </c>
      <c r="J27" s="58">
        <f t="shared" si="12"/>
        <v>67</v>
      </c>
      <c r="K27" s="29"/>
      <c r="L27" s="29"/>
      <c r="M27" s="29"/>
      <c r="N27" s="69">
        <f t="shared" si="13"/>
        <v>0</v>
      </c>
      <c r="O27" s="55"/>
      <c r="P27" s="29"/>
      <c r="Q27" s="16"/>
      <c r="R27" s="70">
        <f t="shared" si="14"/>
        <v>0</v>
      </c>
      <c r="S27" s="71">
        <f aca="true" t="shared" si="15" ref="S27:S33">(J27+N27+R27)</f>
        <v>67</v>
      </c>
      <c r="T27" s="19"/>
      <c r="AT27" s="77"/>
    </row>
    <row r="28" spans="1:20" s="8" customFormat="1" ht="12.75">
      <c r="A28" s="179" t="s">
        <v>7</v>
      </c>
      <c r="B28" s="6">
        <f>'SEDE 1'!B28</f>
        <v>42</v>
      </c>
      <c r="C28" s="29"/>
      <c r="D28" s="29"/>
      <c r="E28" s="69">
        <f t="shared" si="10"/>
        <v>42</v>
      </c>
      <c r="F28" s="29"/>
      <c r="G28" s="29"/>
      <c r="H28" s="29"/>
      <c r="I28" s="7">
        <f t="shared" si="11"/>
        <v>0</v>
      </c>
      <c r="J28" s="58">
        <f t="shared" si="12"/>
        <v>42</v>
      </c>
      <c r="K28" s="29"/>
      <c r="L28" s="29"/>
      <c r="M28" s="29"/>
      <c r="N28" s="69">
        <f t="shared" si="13"/>
        <v>0</v>
      </c>
      <c r="O28" s="55"/>
      <c r="P28" s="29"/>
      <c r="Q28" s="16"/>
      <c r="R28" s="70">
        <f t="shared" si="14"/>
        <v>0</v>
      </c>
      <c r="S28" s="71">
        <f t="shared" si="15"/>
        <v>42</v>
      </c>
      <c r="T28" s="19"/>
    </row>
    <row r="29" spans="1:20" s="8" customFormat="1" ht="12.75">
      <c r="A29" s="179" t="s">
        <v>8</v>
      </c>
      <c r="B29" s="6">
        <f>'SEDE 1'!B29</f>
        <v>7</v>
      </c>
      <c r="C29" s="29"/>
      <c r="D29" s="29"/>
      <c r="E29" s="69">
        <f t="shared" si="10"/>
        <v>7</v>
      </c>
      <c r="F29" s="29"/>
      <c r="G29" s="29"/>
      <c r="H29" s="29"/>
      <c r="I29" s="7">
        <f t="shared" si="11"/>
        <v>0</v>
      </c>
      <c r="J29" s="58">
        <f t="shared" si="12"/>
        <v>7</v>
      </c>
      <c r="K29" s="29"/>
      <c r="L29" s="29"/>
      <c r="M29" s="29"/>
      <c r="N29" s="69">
        <f t="shared" si="13"/>
        <v>0</v>
      </c>
      <c r="O29" s="55"/>
      <c r="P29" s="29"/>
      <c r="Q29" s="55"/>
      <c r="R29" s="70">
        <f t="shared" si="14"/>
        <v>0</v>
      </c>
      <c r="S29" s="71">
        <f t="shared" si="15"/>
        <v>7</v>
      </c>
      <c r="T29" s="19"/>
    </row>
    <row r="30" spans="1:20" s="8" customFormat="1" ht="12.75">
      <c r="A30" s="179" t="s">
        <v>114</v>
      </c>
      <c r="B30" s="6">
        <f>'SEDE 1'!B30</f>
        <v>0</v>
      </c>
      <c r="C30" s="55"/>
      <c r="D30" s="6"/>
      <c r="E30" s="7">
        <f>SUM(B30:D30)</f>
        <v>0</v>
      </c>
      <c r="F30" s="56"/>
      <c r="G30" s="56"/>
      <c r="H30" s="57"/>
      <c r="I30" s="7">
        <f t="shared" si="11"/>
        <v>0</v>
      </c>
      <c r="J30" s="58">
        <f>+E30+I30</f>
        <v>0</v>
      </c>
      <c r="K30" s="56"/>
      <c r="L30" s="56"/>
      <c r="M30" s="56"/>
      <c r="N30" s="7">
        <f>SUM(K30:M30)</f>
        <v>0</v>
      </c>
      <c r="O30" s="55"/>
      <c r="P30" s="55"/>
      <c r="Q30" s="55"/>
      <c r="R30" s="7">
        <f t="shared" si="14"/>
        <v>0</v>
      </c>
      <c r="S30" s="71">
        <f t="shared" si="15"/>
        <v>0</v>
      </c>
      <c r="T30" s="19"/>
    </row>
    <row r="31" spans="1:20" s="8" customFormat="1" ht="12.75">
      <c r="A31" s="179" t="s">
        <v>135</v>
      </c>
      <c r="B31" s="6">
        <f>'SEDE 1'!B31</f>
        <v>7</v>
      </c>
      <c r="C31" s="29"/>
      <c r="D31" s="29"/>
      <c r="E31" s="69">
        <f>SUM(B31:D31)</f>
        <v>7</v>
      </c>
      <c r="F31" s="156"/>
      <c r="G31" s="156"/>
      <c r="H31" s="156"/>
      <c r="I31" s="7">
        <f>SUM(F31:H31)</f>
        <v>0</v>
      </c>
      <c r="J31" s="58">
        <f>+E31+I31</f>
        <v>7</v>
      </c>
      <c r="K31" s="156"/>
      <c r="L31" s="156"/>
      <c r="M31" s="156"/>
      <c r="N31" s="69">
        <f>SUM(K31:M31)</f>
        <v>0</v>
      </c>
      <c r="O31" s="55"/>
      <c r="P31" s="29"/>
      <c r="Q31" s="72"/>
      <c r="R31" s="75">
        <f t="shared" si="14"/>
        <v>0</v>
      </c>
      <c r="S31" s="71">
        <f t="shared" si="15"/>
        <v>7</v>
      </c>
      <c r="T31" s="19"/>
    </row>
    <row r="32" spans="1:20" s="8" customFormat="1" ht="12.75">
      <c r="A32" s="179" t="s">
        <v>113</v>
      </c>
      <c r="B32" s="6">
        <f>'SEDE 1'!B32</f>
        <v>0</v>
      </c>
      <c r="C32" s="29"/>
      <c r="D32" s="29"/>
      <c r="E32" s="69">
        <f>SUM(B32:D32)</f>
        <v>0</v>
      </c>
      <c r="F32" s="29"/>
      <c r="G32" s="29"/>
      <c r="H32" s="29"/>
      <c r="I32" s="7">
        <f t="shared" si="11"/>
        <v>0</v>
      </c>
      <c r="J32" s="58">
        <f>E32+I32</f>
        <v>0</v>
      </c>
      <c r="K32" s="29"/>
      <c r="L32" s="29"/>
      <c r="M32" s="29"/>
      <c r="N32" s="69">
        <f>SUM(K32:M32)</f>
        <v>0</v>
      </c>
      <c r="O32" s="55"/>
      <c r="P32" s="29"/>
      <c r="Q32" s="72"/>
      <c r="R32" s="70">
        <f t="shared" si="14"/>
        <v>0</v>
      </c>
      <c r="S32" s="71">
        <f t="shared" si="15"/>
        <v>0</v>
      </c>
      <c r="T32" s="19"/>
    </row>
    <row r="33" spans="1:20" s="8" customFormat="1" ht="12.75">
      <c r="A33" s="179" t="s">
        <v>122</v>
      </c>
      <c r="B33" s="6">
        <f>'SEDE 1'!B33</f>
        <v>14</v>
      </c>
      <c r="C33" s="55"/>
      <c r="D33" s="6"/>
      <c r="E33" s="7">
        <f>SUM(B33:D33)</f>
        <v>14</v>
      </c>
      <c r="F33" s="56"/>
      <c r="G33" s="56"/>
      <c r="H33" s="57"/>
      <c r="I33" s="7">
        <f t="shared" si="11"/>
        <v>0</v>
      </c>
      <c r="J33" s="58">
        <f>+E33+I33</f>
        <v>14</v>
      </c>
      <c r="K33" s="56"/>
      <c r="L33" s="56"/>
      <c r="M33" s="56"/>
      <c r="N33" s="7">
        <f>SUM(K33:M33)</f>
        <v>0</v>
      </c>
      <c r="O33" s="55"/>
      <c r="P33" s="55"/>
      <c r="Q33" s="55"/>
      <c r="R33" s="7">
        <f t="shared" si="14"/>
        <v>0</v>
      </c>
      <c r="S33" s="71">
        <f t="shared" si="15"/>
        <v>14</v>
      </c>
      <c r="T33" s="19"/>
    </row>
    <row r="34" spans="1:20" s="8" customFormat="1" ht="12.75">
      <c r="A34" s="9" t="s">
        <v>9</v>
      </c>
      <c r="B34" s="60">
        <f>SUM(B26:B33)</f>
        <v>142</v>
      </c>
      <c r="C34" s="60">
        <f>SUM(C26:C33)</f>
        <v>0</v>
      </c>
      <c r="D34" s="60">
        <f>SUM(D26:D33)</f>
        <v>0</v>
      </c>
      <c r="E34" s="60">
        <f t="shared" si="10"/>
        <v>142</v>
      </c>
      <c r="F34" s="60">
        <f>SUM(F26:F33)</f>
        <v>0</v>
      </c>
      <c r="G34" s="60">
        <f>SUM(G26:G33)</f>
        <v>0</v>
      </c>
      <c r="H34" s="60">
        <f>SUM(H26:H33)</f>
        <v>0</v>
      </c>
      <c r="I34" s="60">
        <f t="shared" si="11"/>
        <v>0</v>
      </c>
      <c r="J34" s="60">
        <f t="shared" si="12"/>
        <v>142</v>
      </c>
      <c r="K34" s="9">
        <f>SUM(K26:K33)</f>
        <v>0</v>
      </c>
      <c r="L34" s="9">
        <f>SUM(L26:L33)</f>
        <v>0</v>
      </c>
      <c r="M34" s="9">
        <f>SUM(M26:M33)</f>
        <v>0</v>
      </c>
      <c r="N34" s="9">
        <f t="shared" si="13"/>
        <v>0</v>
      </c>
      <c r="O34" s="9">
        <f>SUM(O26:O33)</f>
        <v>0</v>
      </c>
      <c r="P34" s="9">
        <f>SUM(P26:P33)</f>
        <v>0</v>
      </c>
      <c r="Q34" s="9">
        <f>SUM(Q26:Q33)</f>
        <v>0</v>
      </c>
      <c r="R34" s="9">
        <f t="shared" si="14"/>
        <v>0</v>
      </c>
      <c r="S34" s="9">
        <f>SUM(S26:S33)</f>
        <v>142</v>
      </c>
      <c r="T34" s="19"/>
    </row>
    <row r="35" spans="1:20" s="8" customFormat="1" ht="25.5">
      <c r="A35" s="153" t="s">
        <v>10</v>
      </c>
      <c r="B35" s="68" t="s">
        <v>48</v>
      </c>
      <c r="C35" s="68" t="s">
        <v>47</v>
      </c>
      <c r="D35" s="68" t="s">
        <v>49</v>
      </c>
      <c r="E35" s="62" t="s">
        <v>51</v>
      </c>
      <c r="F35" s="68" t="s">
        <v>0</v>
      </c>
      <c r="G35" s="68" t="s">
        <v>1</v>
      </c>
      <c r="H35" s="68" t="s">
        <v>2</v>
      </c>
      <c r="I35" s="62" t="s">
        <v>53</v>
      </c>
      <c r="J35" s="63" t="s">
        <v>3</v>
      </c>
      <c r="K35" s="68" t="s">
        <v>50</v>
      </c>
      <c r="L35" s="68" t="s">
        <v>77</v>
      </c>
      <c r="M35" s="68" t="s">
        <v>46</v>
      </c>
      <c r="N35" s="62" t="s">
        <v>52</v>
      </c>
      <c r="O35" s="11" t="s">
        <v>54</v>
      </c>
      <c r="P35" s="11" t="s">
        <v>55</v>
      </c>
      <c r="Q35" s="11" t="s">
        <v>56</v>
      </c>
      <c r="R35" s="12" t="s">
        <v>57</v>
      </c>
      <c r="S35" s="63" t="s">
        <v>4</v>
      </c>
      <c r="T35" s="19"/>
    </row>
    <row r="36" spans="1:20" s="8" customFormat="1" ht="12.75">
      <c r="A36" s="180" t="s">
        <v>11</v>
      </c>
      <c r="B36" s="13">
        <f>'SEDE 1'!B36</f>
        <v>56</v>
      </c>
      <c r="C36" s="117"/>
      <c r="D36" s="119"/>
      <c r="E36" s="14">
        <f>SUM(B36:D36)</f>
        <v>56</v>
      </c>
      <c r="F36" s="115"/>
      <c r="G36" s="16"/>
      <c r="H36" s="16"/>
      <c r="I36" s="7">
        <f>SUM(F36:H36)</f>
        <v>0</v>
      </c>
      <c r="J36" s="58">
        <f>E36+I36</f>
        <v>56</v>
      </c>
      <c r="K36" s="16"/>
      <c r="L36" s="16"/>
      <c r="M36" s="16"/>
      <c r="N36" s="73">
        <f>SUM(K36:M36)</f>
        <v>0</v>
      </c>
      <c r="O36" s="15"/>
      <c r="P36" s="16"/>
      <c r="Q36" s="15"/>
      <c r="R36" s="73">
        <f>SUM(O36:Q36)</f>
        <v>0</v>
      </c>
      <c r="S36" s="71">
        <f>J36+N36+R36</f>
        <v>56</v>
      </c>
      <c r="T36" s="19"/>
    </row>
    <row r="37" spans="1:20" s="8" customFormat="1" ht="12.75">
      <c r="A37" s="179" t="s">
        <v>12</v>
      </c>
      <c r="B37" s="13">
        <f>'SEDE 1'!B37</f>
        <v>86</v>
      </c>
      <c r="C37" s="6"/>
      <c r="D37" s="6"/>
      <c r="E37" s="14">
        <f>SUM(B37:D37)</f>
        <v>86</v>
      </c>
      <c r="F37" s="6"/>
      <c r="G37" s="6"/>
      <c r="H37" s="6"/>
      <c r="I37" s="7">
        <f>SUM(F37:H37)</f>
        <v>0</v>
      </c>
      <c r="J37" s="58">
        <f>E37+I37</f>
        <v>86</v>
      </c>
      <c r="K37" s="16"/>
      <c r="L37" s="16"/>
      <c r="M37" s="16"/>
      <c r="N37" s="73">
        <f>SUM(K37:M37)</f>
        <v>0</v>
      </c>
      <c r="O37" s="15"/>
      <c r="P37" s="16"/>
      <c r="Q37" s="15"/>
      <c r="R37" s="73">
        <f>SUM(O37:Q37)</f>
        <v>0</v>
      </c>
      <c r="S37" s="71">
        <f>J37+N37+R37</f>
        <v>86</v>
      </c>
      <c r="T37" s="19"/>
    </row>
    <row r="38" spans="1:20" s="8" customFormat="1" ht="12.75">
      <c r="A38" s="179" t="s">
        <v>99</v>
      </c>
      <c r="B38" s="13">
        <f>'SEDE 1'!B38</f>
        <v>0</v>
      </c>
      <c r="C38" s="107"/>
      <c r="D38" s="118"/>
      <c r="E38" s="7">
        <f>SUM(B38:D38)</f>
        <v>0</v>
      </c>
      <c r="F38" s="115"/>
      <c r="G38" s="16"/>
      <c r="H38" s="101"/>
      <c r="I38" s="7">
        <f>SUM(F38:H38)</f>
        <v>0</v>
      </c>
      <c r="J38" s="58">
        <f>E38+I38</f>
        <v>0</v>
      </c>
      <c r="K38" s="16"/>
      <c r="L38" s="16"/>
      <c r="M38" s="15"/>
      <c r="N38" s="73">
        <f>SUM(K38:M38)</f>
        <v>0</v>
      </c>
      <c r="O38" s="15"/>
      <c r="P38" s="16"/>
      <c r="Q38" s="15"/>
      <c r="R38" s="73">
        <f>SUM(O38:Q38)</f>
        <v>0</v>
      </c>
      <c r="S38" s="71">
        <f>J38+N38+R38</f>
        <v>0</v>
      </c>
      <c r="T38" s="19"/>
    </row>
    <row r="39" spans="1:20" s="8" customFormat="1" ht="12.75">
      <c r="A39" s="181" t="s">
        <v>61</v>
      </c>
      <c r="B39" s="65">
        <f>B36/B37*100</f>
        <v>65.11627906976744</v>
      </c>
      <c r="C39" s="65" t="e">
        <f aca="true" t="shared" si="16" ref="C39:S39">C36/C37*100</f>
        <v>#DIV/0!</v>
      </c>
      <c r="D39" s="65" t="e">
        <f t="shared" si="16"/>
        <v>#DIV/0!</v>
      </c>
      <c r="E39" s="65">
        <f t="shared" si="16"/>
        <v>65.11627906976744</v>
      </c>
      <c r="F39" s="65" t="e">
        <f t="shared" si="16"/>
        <v>#DIV/0!</v>
      </c>
      <c r="G39" s="65" t="e">
        <f t="shared" si="16"/>
        <v>#DIV/0!</v>
      </c>
      <c r="H39" s="65" t="e">
        <f t="shared" si="16"/>
        <v>#DIV/0!</v>
      </c>
      <c r="I39" s="65" t="e">
        <f t="shared" si="16"/>
        <v>#DIV/0!</v>
      </c>
      <c r="J39" s="65">
        <f t="shared" si="16"/>
        <v>65.11627906976744</v>
      </c>
      <c r="K39" s="65" t="e">
        <f t="shared" si="16"/>
        <v>#DIV/0!</v>
      </c>
      <c r="L39" s="65" t="e">
        <f>L36/L37*100</f>
        <v>#DIV/0!</v>
      </c>
      <c r="M39" s="65" t="e">
        <f t="shared" si="16"/>
        <v>#DIV/0!</v>
      </c>
      <c r="N39" s="65" t="e">
        <f t="shared" si="16"/>
        <v>#DIV/0!</v>
      </c>
      <c r="O39" s="65" t="e">
        <f t="shared" si="16"/>
        <v>#DIV/0!</v>
      </c>
      <c r="P39" s="65" t="e">
        <f t="shared" si="16"/>
        <v>#DIV/0!</v>
      </c>
      <c r="Q39" s="65" t="e">
        <f t="shared" si="16"/>
        <v>#DIV/0!</v>
      </c>
      <c r="R39" s="65" t="e">
        <f t="shared" si="16"/>
        <v>#DIV/0!</v>
      </c>
      <c r="S39" s="66">
        <f t="shared" si="16"/>
        <v>65.11627906976744</v>
      </c>
      <c r="T39" s="19"/>
    </row>
    <row r="40" spans="1:19" ht="21.75" customHeight="1">
      <c r="A40" s="179" t="s">
        <v>13</v>
      </c>
      <c r="B40" s="67">
        <f>B38*100/B37</f>
        <v>0</v>
      </c>
      <c r="C40" s="67" t="e">
        <f aca="true" t="shared" si="17" ref="C40:H40">C38*100/C37</f>
        <v>#DIV/0!</v>
      </c>
      <c r="D40" s="67" t="e">
        <f t="shared" si="17"/>
        <v>#DIV/0!</v>
      </c>
      <c r="E40" s="67">
        <f aca="true" t="shared" si="18" ref="E40:S40">E38*100/(E37+E38)</f>
        <v>0</v>
      </c>
      <c r="F40" s="67" t="e">
        <f t="shared" si="17"/>
        <v>#DIV/0!</v>
      </c>
      <c r="G40" s="67" t="e">
        <f t="shared" si="17"/>
        <v>#DIV/0!</v>
      </c>
      <c r="H40" s="67" t="e">
        <f t="shared" si="17"/>
        <v>#DIV/0!</v>
      </c>
      <c r="I40" s="67" t="e">
        <f t="shared" si="18"/>
        <v>#DIV/0!</v>
      </c>
      <c r="J40" s="67">
        <f t="shared" si="18"/>
        <v>0</v>
      </c>
      <c r="K40" s="67" t="e">
        <f t="shared" si="18"/>
        <v>#DIV/0!</v>
      </c>
      <c r="L40" s="67" t="e">
        <f t="shared" si="18"/>
        <v>#DIV/0!</v>
      </c>
      <c r="M40" s="67" t="e">
        <f t="shared" si="18"/>
        <v>#DIV/0!</v>
      </c>
      <c r="N40" s="67" t="e">
        <f t="shared" si="18"/>
        <v>#DIV/0!</v>
      </c>
      <c r="O40" s="67" t="e">
        <f t="shared" si="18"/>
        <v>#DIV/0!</v>
      </c>
      <c r="P40" s="67" t="e">
        <f t="shared" si="18"/>
        <v>#DIV/0!</v>
      </c>
      <c r="Q40" s="67" t="e">
        <f t="shared" si="18"/>
        <v>#DIV/0!</v>
      </c>
      <c r="R40" s="67" t="e">
        <f t="shared" si="18"/>
        <v>#DIV/0!</v>
      </c>
      <c r="S40" s="67">
        <f t="shared" si="18"/>
        <v>0</v>
      </c>
    </row>
    <row r="41" spans="1:20" s="8" customFormat="1" ht="25.5">
      <c r="A41" s="11" t="s">
        <v>73</v>
      </c>
      <c r="B41" s="68" t="s">
        <v>48</v>
      </c>
      <c r="C41" s="68" t="s">
        <v>47</v>
      </c>
      <c r="D41" s="68" t="s">
        <v>49</v>
      </c>
      <c r="E41" s="62" t="s">
        <v>51</v>
      </c>
      <c r="F41" s="68" t="s">
        <v>0</v>
      </c>
      <c r="G41" s="68" t="s">
        <v>1</v>
      </c>
      <c r="H41" s="68" t="s">
        <v>2</v>
      </c>
      <c r="I41" s="62" t="s">
        <v>53</v>
      </c>
      <c r="J41" s="63" t="s">
        <v>3</v>
      </c>
      <c r="K41" s="68" t="s">
        <v>50</v>
      </c>
      <c r="L41" s="68" t="s">
        <v>78</v>
      </c>
      <c r="M41" s="68" t="s">
        <v>46</v>
      </c>
      <c r="N41" s="62" t="s">
        <v>52</v>
      </c>
      <c r="O41" s="11" t="s">
        <v>54</v>
      </c>
      <c r="P41" s="11" t="s">
        <v>55</v>
      </c>
      <c r="Q41" s="11" t="s">
        <v>56</v>
      </c>
      <c r="R41" s="12" t="s">
        <v>57</v>
      </c>
      <c r="S41" s="63" t="s">
        <v>4</v>
      </c>
      <c r="T41" s="19"/>
    </row>
    <row r="42" spans="1:20" s="8" customFormat="1" ht="12.75">
      <c r="A42" s="182" t="s">
        <v>66</v>
      </c>
      <c r="B42" s="29">
        <f>'SEDE 1'!B42</f>
        <v>0</v>
      </c>
      <c r="C42" s="29">
        <v>0</v>
      </c>
      <c r="D42" s="29">
        <v>0</v>
      </c>
      <c r="E42" s="69">
        <f>SUM(B42:D42)</f>
        <v>0</v>
      </c>
      <c r="F42" s="29">
        <v>0</v>
      </c>
      <c r="G42" s="29">
        <v>0</v>
      </c>
      <c r="H42" s="29">
        <v>0</v>
      </c>
      <c r="I42" s="7">
        <f>SUM(F42:H42)</f>
        <v>0</v>
      </c>
      <c r="J42" s="58">
        <f>+E42+I42</f>
        <v>0</v>
      </c>
      <c r="K42" s="29">
        <v>0</v>
      </c>
      <c r="L42" s="29">
        <v>0</v>
      </c>
      <c r="M42" s="29">
        <v>0</v>
      </c>
      <c r="N42" s="69">
        <f>SUM(K42:M42)</f>
        <v>0</v>
      </c>
      <c r="O42" s="29">
        <v>0</v>
      </c>
      <c r="P42" s="29">
        <v>0</v>
      </c>
      <c r="Q42" s="29">
        <v>0</v>
      </c>
      <c r="R42" s="70">
        <f>SUM(O42:Q42)</f>
        <v>0</v>
      </c>
      <c r="S42" s="59">
        <f>J42+N42+R42</f>
        <v>0</v>
      </c>
      <c r="T42" s="19"/>
    </row>
    <row r="43" spans="1:19" s="8" customFormat="1" ht="12.75">
      <c r="A43" s="182" t="s">
        <v>67</v>
      </c>
      <c r="B43" s="29">
        <f>'SEDE 1'!B43</f>
        <v>0</v>
      </c>
      <c r="C43" s="29">
        <v>0</v>
      </c>
      <c r="D43" s="29">
        <v>0</v>
      </c>
      <c r="E43" s="69">
        <f>SUM(B43:D43)</f>
        <v>0</v>
      </c>
      <c r="F43" s="29">
        <v>0</v>
      </c>
      <c r="G43" s="29">
        <v>0</v>
      </c>
      <c r="H43" s="29">
        <v>0</v>
      </c>
      <c r="I43" s="7">
        <f>SUM(F43:H43)</f>
        <v>0</v>
      </c>
      <c r="J43" s="58">
        <f>+E43+I43</f>
        <v>0</v>
      </c>
      <c r="K43" s="29">
        <v>0</v>
      </c>
      <c r="L43" s="29">
        <v>0</v>
      </c>
      <c r="M43" s="29">
        <v>0</v>
      </c>
      <c r="N43" s="69">
        <f>SUM(K43:M43)</f>
        <v>0</v>
      </c>
      <c r="O43" s="29">
        <v>0</v>
      </c>
      <c r="P43" s="29">
        <v>0</v>
      </c>
      <c r="Q43" s="29">
        <v>0</v>
      </c>
      <c r="R43" s="70">
        <f>SUM(O43:Q43)</f>
        <v>0</v>
      </c>
      <c r="S43" s="59">
        <f>J43+N43+R43</f>
        <v>0</v>
      </c>
    </row>
    <row r="44" spans="1:19" s="8" customFormat="1" ht="12.75">
      <c r="A44" s="182" t="s">
        <v>68</v>
      </c>
      <c r="B44" s="29">
        <f>'SEDE 1'!B44</f>
        <v>0</v>
      </c>
      <c r="C44" s="29">
        <v>0</v>
      </c>
      <c r="D44" s="29">
        <v>0</v>
      </c>
      <c r="E44" s="69">
        <f>SUM(B44:D44)</f>
        <v>0</v>
      </c>
      <c r="F44" s="29">
        <v>0</v>
      </c>
      <c r="G44" s="29">
        <v>0</v>
      </c>
      <c r="H44" s="29">
        <v>0</v>
      </c>
      <c r="I44" s="7">
        <f>SUM(F44:H44)</f>
        <v>0</v>
      </c>
      <c r="J44" s="58">
        <f>+E44+I44</f>
        <v>0</v>
      </c>
      <c r="K44" s="29">
        <v>0</v>
      </c>
      <c r="L44" s="29">
        <v>0</v>
      </c>
      <c r="M44" s="29">
        <v>0</v>
      </c>
      <c r="N44" s="69">
        <f>SUM(K44:M44)</f>
        <v>0</v>
      </c>
      <c r="O44" s="29">
        <v>0</v>
      </c>
      <c r="P44" s="29">
        <v>0</v>
      </c>
      <c r="Q44" s="29">
        <v>0</v>
      </c>
      <c r="R44" s="70">
        <f>SUM(O44:Q44)</f>
        <v>0</v>
      </c>
      <c r="S44" s="59">
        <f>J44+N44+R44</f>
        <v>0</v>
      </c>
    </row>
    <row r="45" spans="1:20" s="8" customFormat="1" ht="25.5">
      <c r="A45" s="76" t="s">
        <v>14</v>
      </c>
      <c r="B45" s="11" t="s">
        <v>48</v>
      </c>
      <c r="C45" s="11" t="s">
        <v>47</v>
      </c>
      <c r="D45" s="11" t="s">
        <v>49</v>
      </c>
      <c r="E45" s="12" t="s">
        <v>51</v>
      </c>
      <c r="F45" s="11" t="s">
        <v>58</v>
      </c>
      <c r="G45" s="11" t="s">
        <v>59</v>
      </c>
      <c r="H45" s="11" t="s">
        <v>60</v>
      </c>
      <c r="I45" s="12" t="s">
        <v>53</v>
      </c>
      <c r="J45" s="61" t="s">
        <v>3</v>
      </c>
      <c r="K45" s="11" t="s">
        <v>50</v>
      </c>
      <c r="L45" s="11" t="s">
        <v>78</v>
      </c>
      <c r="M45" s="11" t="s">
        <v>46</v>
      </c>
      <c r="N45" s="12" t="s">
        <v>52</v>
      </c>
      <c r="O45" s="11" t="s">
        <v>54</v>
      </c>
      <c r="P45" s="11" t="s">
        <v>55</v>
      </c>
      <c r="Q45" s="11" t="s">
        <v>56</v>
      </c>
      <c r="R45" s="12" t="s">
        <v>57</v>
      </c>
      <c r="S45" s="61" t="s">
        <v>4</v>
      </c>
      <c r="T45" s="19"/>
    </row>
    <row r="46" spans="1:19" s="8" customFormat="1" ht="12.75">
      <c r="A46" s="163" t="s">
        <v>15</v>
      </c>
      <c r="B46" s="16">
        <f>'SEDE 1'!B46</f>
        <v>491</v>
      </c>
      <c r="C46" s="6"/>
      <c r="D46" s="121"/>
      <c r="E46" s="7">
        <f>SUM(B46:D46)</f>
        <v>491</v>
      </c>
      <c r="F46" s="77"/>
      <c r="G46" s="77"/>
      <c r="H46" s="6"/>
      <c r="I46" s="7">
        <f aca="true" t="shared" si="19" ref="I46:I51">SUM(F46:H46)</f>
        <v>0</v>
      </c>
      <c r="J46" s="58">
        <f aca="true" t="shared" si="20" ref="J46:J51">E46+I46</f>
        <v>491</v>
      </c>
      <c r="K46" s="121"/>
      <c r="L46" s="121"/>
      <c r="M46" s="121"/>
      <c r="N46" s="7">
        <f aca="true" t="shared" si="21" ref="N46:N51">SUM(K46:M46)</f>
        <v>0</v>
      </c>
      <c r="O46" s="170"/>
      <c r="P46" s="77"/>
      <c r="Q46" s="55"/>
      <c r="R46" s="7">
        <f aca="true" t="shared" si="22" ref="R46:R52">SUM(O46:Q46)</f>
        <v>0</v>
      </c>
      <c r="S46" s="59">
        <f aca="true" t="shared" si="23" ref="S46:S51">J46+N46</f>
        <v>491</v>
      </c>
    </row>
    <row r="47" spans="1:19" s="8" customFormat="1" ht="12.75">
      <c r="A47" s="163" t="s">
        <v>16</v>
      </c>
      <c r="B47" s="16">
        <f>'SEDE 1'!B47</f>
        <v>77</v>
      </c>
      <c r="C47" s="6"/>
      <c r="D47" s="121"/>
      <c r="E47" s="7">
        <f>SUM(B47:D47)</f>
        <v>77</v>
      </c>
      <c r="F47" s="77"/>
      <c r="G47" s="77"/>
      <c r="H47" s="77"/>
      <c r="I47" s="7">
        <f t="shared" si="19"/>
        <v>0</v>
      </c>
      <c r="J47" s="58">
        <f t="shared" si="20"/>
        <v>77</v>
      </c>
      <c r="K47" s="121"/>
      <c r="L47" s="121"/>
      <c r="M47" s="121"/>
      <c r="N47" s="7">
        <f t="shared" si="21"/>
        <v>0</v>
      </c>
      <c r="O47" s="77"/>
      <c r="P47" s="77"/>
      <c r="Q47" s="55"/>
      <c r="R47" s="7">
        <f t="shared" si="22"/>
        <v>0</v>
      </c>
      <c r="S47" s="59">
        <f t="shared" si="23"/>
        <v>77</v>
      </c>
    </row>
    <row r="48" spans="1:19" s="8" customFormat="1" ht="12.75">
      <c r="A48" s="163" t="s">
        <v>65</v>
      </c>
      <c r="B48" s="16">
        <f>'SEDE 1'!B48</f>
        <v>67</v>
      </c>
      <c r="C48" s="6"/>
      <c r="D48" s="121"/>
      <c r="E48" s="7">
        <f>SUM(B48:D48)</f>
        <v>67</v>
      </c>
      <c r="F48" s="77"/>
      <c r="G48" s="77"/>
      <c r="H48" s="77"/>
      <c r="I48" s="7">
        <f t="shared" si="19"/>
        <v>0</v>
      </c>
      <c r="J48" s="58">
        <f t="shared" si="20"/>
        <v>67</v>
      </c>
      <c r="K48" s="121"/>
      <c r="L48" s="121"/>
      <c r="M48" s="122"/>
      <c r="N48" s="7">
        <f t="shared" si="21"/>
        <v>0</v>
      </c>
      <c r="O48" s="77"/>
      <c r="P48" s="77"/>
      <c r="Q48" s="55"/>
      <c r="R48" s="7">
        <f t="shared" si="22"/>
        <v>0</v>
      </c>
      <c r="S48" s="59">
        <f t="shared" si="23"/>
        <v>67</v>
      </c>
    </row>
    <row r="49" spans="1:19" s="8" customFormat="1" ht="12.75">
      <c r="A49" s="163" t="s">
        <v>17</v>
      </c>
      <c r="B49" s="16">
        <f>'SEDE 1'!B49</f>
        <v>234</v>
      </c>
      <c r="C49" s="6"/>
      <c r="D49" s="121"/>
      <c r="E49" s="7">
        <f>SUM(B49:D49)</f>
        <v>234</v>
      </c>
      <c r="F49" s="77"/>
      <c r="G49" s="77"/>
      <c r="H49" s="77"/>
      <c r="I49" s="7">
        <f t="shared" si="19"/>
        <v>0</v>
      </c>
      <c r="J49" s="58">
        <f t="shared" si="20"/>
        <v>234</v>
      </c>
      <c r="K49" s="121"/>
      <c r="L49" s="121"/>
      <c r="M49" s="121"/>
      <c r="N49" s="7">
        <f t="shared" si="21"/>
        <v>0</v>
      </c>
      <c r="O49" s="77"/>
      <c r="P49" s="77"/>
      <c r="Q49" s="55"/>
      <c r="R49" s="7">
        <f t="shared" si="22"/>
        <v>0</v>
      </c>
      <c r="S49" s="59">
        <f t="shared" si="23"/>
        <v>234</v>
      </c>
    </row>
    <row r="50" spans="1:19" s="8" customFormat="1" ht="12.75">
      <c r="A50" s="163" t="s">
        <v>85</v>
      </c>
      <c r="B50" s="16">
        <f>'SEDE 1'!B50</f>
        <v>7</v>
      </c>
      <c r="C50" s="6"/>
      <c r="D50" s="121"/>
      <c r="E50" s="7" t="e">
        <f>#REF!+C50+D50</f>
        <v>#REF!</v>
      </c>
      <c r="F50" s="77"/>
      <c r="G50" s="77"/>
      <c r="H50" s="37"/>
      <c r="I50" s="7">
        <f t="shared" si="19"/>
        <v>0</v>
      </c>
      <c r="J50" s="58" t="e">
        <f t="shared" si="20"/>
        <v>#REF!</v>
      </c>
      <c r="K50" s="121"/>
      <c r="L50" s="121"/>
      <c r="M50" s="121"/>
      <c r="N50" s="62">
        <f t="shared" si="21"/>
        <v>0</v>
      </c>
      <c r="O50" s="77"/>
      <c r="P50" s="77"/>
      <c r="Q50" s="55"/>
      <c r="R50" s="106">
        <f t="shared" si="22"/>
        <v>0</v>
      </c>
      <c r="S50" s="59" t="e">
        <f t="shared" si="23"/>
        <v>#REF!</v>
      </c>
    </row>
    <row r="51" spans="1:19" s="8" customFormat="1" ht="12.75">
      <c r="A51" s="163" t="s">
        <v>86</v>
      </c>
      <c r="B51" s="16">
        <f>'SEDE 1'!B51</f>
        <v>47</v>
      </c>
      <c r="C51" s="6"/>
      <c r="D51" s="121"/>
      <c r="E51" s="7">
        <f>B51+C51+D51</f>
        <v>47</v>
      </c>
      <c r="F51" s="77"/>
      <c r="G51" s="77"/>
      <c r="H51" s="37"/>
      <c r="I51" s="7">
        <f t="shared" si="19"/>
        <v>0</v>
      </c>
      <c r="J51" s="58">
        <f t="shared" si="20"/>
        <v>47</v>
      </c>
      <c r="K51" s="121"/>
      <c r="L51" s="121"/>
      <c r="M51" s="121"/>
      <c r="N51" s="62">
        <f t="shared" si="21"/>
        <v>0</v>
      </c>
      <c r="O51" s="77"/>
      <c r="P51" s="77"/>
      <c r="Q51" s="55"/>
      <c r="R51" s="106">
        <f t="shared" si="22"/>
        <v>0</v>
      </c>
      <c r="S51" s="59">
        <f t="shared" si="23"/>
        <v>47</v>
      </c>
    </row>
    <row r="52" spans="1:19" s="8" customFormat="1" ht="12.75">
      <c r="A52" s="163" t="s">
        <v>19</v>
      </c>
      <c r="B52" s="16">
        <f>'SEDE 1'!B52</f>
        <v>0</v>
      </c>
      <c r="C52" s="6"/>
      <c r="D52" s="121"/>
      <c r="E52" s="75">
        <f>SUM(B52:D52)</f>
        <v>0</v>
      </c>
      <c r="F52" s="124"/>
      <c r="G52" s="124"/>
      <c r="H52" s="123"/>
      <c r="I52" s="75">
        <f>SUM(F52:H52)</f>
        <v>0</v>
      </c>
      <c r="J52" s="58">
        <f>E52+I52</f>
        <v>0</v>
      </c>
      <c r="K52" s="123"/>
      <c r="L52" s="124"/>
      <c r="M52" s="125"/>
      <c r="N52" s="7">
        <f>SUM(K52:M52)</f>
        <v>0</v>
      </c>
      <c r="O52" s="77"/>
      <c r="P52" s="125"/>
      <c r="Q52" s="55"/>
      <c r="R52" s="7">
        <f t="shared" si="22"/>
        <v>0</v>
      </c>
      <c r="S52" s="59">
        <f>J52+N52</f>
        <v>0</v>
      </c>
    </row>
    <row r="53" spans="1:20" s="36" customFormat="1" ht="12.75">
      <c r="A53" s="183" t="s">
        <v>91</v>
      </c>
      <c r="B53" s="78">
        <f>SUM(B46:B52)</f>
        <v>923</v>
      </c>
      <c r="C53" s="79">
        <f aca="true" t="shared" si="24" ref="C53:I53">SUM(C46:C52)</f>
        <v>0</v>
      </c>
      <c r="D53" s="49">
        <f t="shared" si="24"/>
        <v>0</v>
      </c>
      <c r="E53" s="79" t="e">
        <f t="shared" si="24"/>
        <v>#REF!</v>
      </c>
      <c r="F53" s="80">
        <f t="shared" si="24"/>
        <v>0</v>
      </c>
      <c r="G53" s="80">
        <f t="shared" si="24"/>
        <v>0</v>
      </c>
      <c r="H53" s="78">
        <f t="shared" si="24"/>
        <v>0</v>
      </c>
      <c r="I53" s="79">
        <f t="shared" si="24"/>
        <v>0</v>
      </c>
      <c r="J53" s="81" t="e">
        <f>E53+I53</f>
        <v>#REF!</v>
      </c>
      <c r="K53" s="79">
        <f>SUM(K46:K52)</f>
        <v>0</v>
      </c>
      <c r="L53" s="80">
        <f>SUM(L46:L52)</f>
        <v>0</v>
      </c>
      <c r="M53" s="79">
        <f>SUM(M46:M52)</f>
        <v>0</v>
      </c>
      <c r="N53" s="83">
        <f>SUM(K53:M53)</f>
        <v>0</v>
      </c>
      <c r="O53" s="126">
        <f>SUM(O46:O52)</f>
        <v>0</v>
      </c>
      <c r="P53" s="82">
        <f>SUM(P46:P52)</f>
        <v>0</v>
      </c>
      <c r="Q53" s="83">
        <f>SUM(Q46:Q52)</f>
        <v>0</v>
      </c>
      <c r="R53" s="83">
        <f>SUM(O53:Q53)</f>
        <v>0</v>
      </c>
      <c r="S53" s="83" t="e">
        <f>J53+N53</f>
        <v>#REF!</v>
      </c>
      <c r="T53" s="35"/>
    </row>
    <row r="54" spans="1:19" ht="12.75">
      <c r="A54" s="184" t="s">
        <v>18</v>
      </c>
      <c r="B54" s="84">
        <f>'SEDE 1'!B54</f>
        <v>236</v>
      </c>
      <c r="C54" s="127"/>
      <c r="D54" s="128"/>
      <c r="E54" s="59">
        <f>SUM(B54:D54)</f>
        <v>236</v>
      </c>
      <c r="F54" s="85"/>
      <c r="G54" s="85"/>
      <c r="H54" s="129"/>
      <c r="I54" s="59">
        <f>SUM(F54:H54)</f>
        <v>0</v>
      </c>
      <c r="J54" s="58">
        <f>E54+I54</f>
        <v>236</v>
      </c>
      <c r="K54" s="130"/>
      <c r="L54" s="130"/>
      <c r="M54" s="130"/>
      <c r="N54" s="59">
        <f>SUM(K54:M54)</f>
        <v>0</v>
      </c>
      <c r="O54" s="85"/>
      <c r="P54" s="85"/>
      <c r="Q54" s="131"/>
      <c r="R54" s="59">
        <f>SUM(O54:Q54)</f>
        <v>0</v>
      </c>
      <c r="S54" s="59">
        <f>J54+N54</f>
        <v>236</v>
      </c>
    </row>
    <row r="55" spans="1:19" ht="25.5">
      <c r="A55" s="18" t="s">
        <v>20</v>
      </c>
      <c r="B55" s="11" t="s">
        <v>48</v>
      </c>
      <c r="C55" s="11" t="s">
        <v>47</v>
      </c>
      <c r="D55" s="11" t="s">
        <v>49</v>
      </c>
      <c r="E55" s="12" t="s">
        <v>51</v>
      </c>
      <c r="F55" s="11" t="s">
        <v>58</v>
      </c>
      <c r="G55" s="11" t="s">
        <v>59</v>
      </c>
      <c r="H55" s="11" t="s">
        <v>60</v>
      </c>
      <c r="I55" s="12" t="s">
        <v>53</v>
      </c>
      <c r="J55" s="61" t="s">
        <v>3</v>
      </c>
      <c r="K55" s="11" t="s">
        <v>50</v>
      </c>
      <c r="L55" s="11" t="s">
        <v>78</v>
      </c>
      <c r="M55" s="11" t="s">
        <v>46</v>
      </c>
      <c r="N55" s="62" t="s">
        <v>52</v>
      </c>
      <c r="O55" s="11" t="s">
        <v>54</v>
      </c>
      <c r="P55" s="11" t="s">
        <v>55</v>
      </c>
      <c r="Q55" s="11" t="s">
        <v>56</v>
      </c>
      <c r="R55" s="12" t="s">
        <v>57</v>
      </c>
      <c r="S55" s="61" t="s">
        <v>75</v>
      </c>
    </row>
    <row r="56" spans="1:19" ht="12.75">
      <c r="A56" s="163" t="s">
        <v>21</v>
      </c>
      <c r="B56" s="107">
        <f>'SEDE 1'!B56</f>
        <v>7018</v>
      </c>
      <c r="C56" s="107"/>
      <c r="D56" s="107"/>
      <c r="E56" s="7">
        <f>SUM(B56:D56)</f>
        <v>7018</v>
      </c>
      <c r="F56" s="107"/>
      <c r="G56" s="107"/>
      <c r="H56" s="107"/>
      <c r="I56" s="7">
        <f>SUM(F56:H56)</f>
        <v>0</v>
      </c>
      <c r="J56" s="58">
        <f>I56+E56</f>
        <v>7018</v>
      </c>
      <c r="K56" s="107"/>
      <c r="L56" s="107"/>
      <c r="M56" s="107"/>
      <c r="N56" s="14">
        <f>SUM(K56:M56)</f>
        <v>0</v>
      </c>
      <c r="O56" s="107"/>
      <c r="P56" s="107"/>
      <c r="Q56" s="125"/>
      <c r="R56" s="62">
        <f>SUM(O56:Q56)</f>
        <v>0</v>
      </c>
      <c r="S56" s="59">
        <f>J56+N56+R56</f>
        <v>7018</v>
      </c>
    </row>
    <row r="57" spans="1:19" ht="12.75">
      <c r="A57" s="163" t="s">
        <v>22</v>
      </c>
      <c r="B57" s="107">
        <f>'SEDE 1'!B57</f>
        <v>5292</v>
      </c>
      <c r="C57" s="107"/>
      <c r="D57" s="107"/>
      <c r="E57" s="7">
        <f>D57+C57+B57</f>
        <v>5292</v>
      </c>
      <c r="F57" s="107"/>
      <c r="G57" s="107"/>
      <c r="H57" s="107"/>
      <c r="I57" s="7">
        <f>SUM(F57:H57)</f>
        <v>0</v>
      </c>
      <c r="J57" s="58">
        <f>I57+E57</f>
        <v>5292</v>
      </c>
      <c r="K57" s="107"/>
      <c r="L57" s="107"/>
      <c r="M57" s="107"/>
      <c r="N57" s="14">
        <f>SUM(K57:M57)</f>
        <v>0</v>
      </c>
      <c r="O57" s="107"/>
      <c r="P57" s="107"/>
      <c r="Q57" s="107"/>
      <c r="R57" s="7">
        <f>SUM(O57:Q57)</f>
        <v>0</v>
      </c>
      <c r="S57" s="132">
        <f>J57+N57+R57</f>
        <v>5292</v>
      </c>
    </row>
    <row r="58" spans="1:19" s="8" customFormat="1" ht="12.75">
      <c r="A58" s="163" t="s">
        <v>118</v>
      </c>
      <c r="B58" s="107">
        <f>'SEDE 1'!B58</f>
        <v>8</v>
      </c>
      <c r="C58" s="107"/>
      <c r="D58" s="107"/>
      <c r="E58" s="7">
        <f>D58+C58+B58</f>
        <v>8</v>
      </c>
      <c r="F58" s="107"/>
      <c r="G58" s="107"/>
      <c r="H58" s="107"/>
      <c r="I58" s="7">
        <f>SUM(F58:H58)</f>
        <v>0</v>
      </c>
      <c r="J58" s="58">
        <f>I58+E58</f>
        <v>8</v>
      </c>
      <c r="K58" s="107"/>
      <c r="L58" s="107"/>
      <c r="M58" s="107"/>
      <c r="N58" s="14">
        <f>SUM(K58:M58)</f>
        <v>0</v>
      </c>
      <c r="O58" s="107"/>
      <c r="P58" s="107"/>
      <c r="Q58" s="107"/>
      <c r="R58" s="7">
        <f>SUM(O58:Q58)</f>
        <v>0</v>
      </c>
      <c r="S58" s="132">
        <f>J58+N58+R58</f>
        <v>8</v>
      </c>
    </row>
    <row r="59" spans="1:19" s="8" customFormat="1" ht="25.5">
      <c r="A59" s="4" t="s">
        <v>23</v>
      </c>
      <c r="B59" s="11" t="s">
        <v>48</v>
      </c>
      <c r="C59" s="11" t="s">
        <v>47</v>
      </c>
      <c r="D59" s="11" t="s">
        <v>49</v>
      </c>
      <c r="E59" s="12" t="s">
        <v>51</v>
      </c>
      <c r="F59" s="11" t="s">
        <v>58</v>
      </c>
      <c r="G59" s="11" t="s">
        <v>59</v>
      </c>
      <c r="H59" s="11" t="s">
        <v>60</v>
      </c>
      <c r="I59" s="12" t="s">
        <v>53</v>
      </c>
      <c r="J59" s="61" t="s">
        <v>3</v>
      </c>
      <c r="K59" s="11" t="s">
        <v>106</v>
      </c>
      <c r="L59" s="87" t="s">
        <v>78</v>
      </c>
      <c r="M59" s="87" t="s">
        <v>46</v>
      </c>
      <c r="N59" s="12" t="s">
        <v>52</v>
      </c>
      <c r="O59" s="86" t="s">
        <v>54</v>
      </c>
      <c r="P59" s="11" t="s">
        <v>55</v>
      </c>
      <c r="Q59" s="11" t="s">
        <v>56</v>
      </c>
      <c r="R59" s="12" t="s">
        <v>57</v>
      </c>
      <c r="S59" s="61" t="s">
        <v>4</v>
      </c>
    </row>
    <row r="60" spans="1:19" s="8" customFormat="1" ht="12.75">
      <c r="A60" s="178" t="s">
        <v>24</v>
      </c>
      <c r="B60" s="6">
        <f>'SEDE 1'!B60</f>
        <v>688</v>
      </c>
      <c r="C60" s="55"/>
      <c r="D60" s="133"/>
      <c r="E60" s="14">
        <f>SUM(B60:D60)</f>
        <v>688</v>
      </c>
      <c r="F60" s="77"/>
      <c r="G60" s="77"/>
      <c r="H60" s="134"/>
      <c r="I60" s="7">
        <f>SUM(F60:H60)</f>
        <v>0</v>
      </c>
      <c r="J60" s="64">
        <f>+E60+I60</f>
        <v>688</v>
      </c>
      <c r="K60" s="119"/>
      <c r="L60" s="119"/>
      <c r="M60" s="119"/>
      <c r="N60" s="14">
        <f>SUM(K60:M60)</f>
        <v>0</v>
      </c>
      <c r="O60" s="77"/>
      <c r="P60" s="77"/>
      <c r="Q60" s="16"/>
      <c r="R60" s="7">
        <f>SUM(O60:Q60)</f>
        <v>0</v>
      </c>
      <c r="S60" s="59">
        <f>J60+N60+R60</f>
        <v>688</v>
      </c>
    </row>
    <row r="61" spans="1:19" s="8" customFormat="1" ht="12.75">
      <c r="A61" s="51" t="s">
        <v>132</v>
      </c>
      <c r="B61" s="6">
        <f>'SEDE 1'!B61</f>
        <v>220</v>
      </c>
      <c r="C61" s="55"/>
      <c r="D61" s="136"/>
      <c r="E61" s="7">
        <f>SUM(B61:D61)</f>
        <v>220</v>
      </c>
      <c r="F61" s="77"/>
      <c r="G61" s="77"/>
      <c r="H61" s="57"/>
      <c r="I61" s="7">
        <f>SUM(F61:H61)</f>
        <v>0</v>
      </c>
      <c r="J61" s="64">
        <f>+E61+I61</f>
        <v>220</v>
      </c>
      <c r="K61" s="115"/>
      <c r="L61" s="115"/>
      <c r="M61" s="119"/>
      <c r="N61" s="14">
        <f>SUM(K61:M61)</f>
        <v>0</v>
      </c>
      <c r="O61" s="56"/>
      <c r="P61" s="77"/>
      <c r="Q61" s="55"/>
      <c r="R61" s="7">
        <f>SUM(O61:Q61)</f>
        <v>0</v>
      </c>
      <c r="S61" s="59">
        <f>J61+N61+R61</f>
        <v>220</v>
      </c>
    </row>
    <row r="62" spans="1:19" s="8" customFormat="1" ht="12.75">
      <c r="A62" s="51" t="s">
        <v>33</v>
      </c>
      <c r="B62" s="6">
        <f>'SEDE 1'!B62</f>
        <v>18339</v>
      </c>
      <c r="C62" s="55"/>
      <c r="D62" s="136"/>
      <c r="E62" s="7">
        <f>SUM(B62:D62)</f>
        <v>18339</v>
      </c>
      <c r="F62" s="77"/>
      <c r="G62" s="77"/>
      <c r="H62" s="57"/>
      <c r="I62" s="7">
        <f>SUM(F62:H62)</f>
        <v>0</v>
      </c>
      <c r="J62" s="64">
        <f>+E62+I62</f>
        <v>18339</v>
      </c>
      <c r="K62" s="56"/>
      <c r="L62" s="56"/>
      <c r="M62" s="56"/>
      <c r="N62" s="7">
        <f>SUM(K62:M62)</f>
        <v>0</v>
      </c>
      <c r="O62" s="77"/>
      <c r="P62" s="77"/>
      <c r="Q62" s="55"/>
      <c r="R62" s="7">
        <f>SUM(O62:Q62)</f>
        <v>0</v>
      </c>
      <c r="S62" s="59">
        <f>J62+N62+R62</f>
        <v>18339</v>
      </c>
    </row>
    <row r="63" spans="1:19" s="8" customFormat="1" ht="12.75">
      <c r="A63" s="51" t="s">
        <v>89</v>
      </c>
      <c r="B63" s="6">
        <f>'SEDE 1'!B63</f>
        <v>21</v>
      </c>
      <c r="C63" s="55"/>
      <c r="D63" s="136"/>
      <c r="E63" s="7">
        <f>SUM(B63:D63)</f>
        <v>21</v>
      </c>
      <c r="F63" s="77"/>
      <c r="G63" s="77"/>
      <c r="H63" s="57"/>
      <c r="I63" s="7">
        <f>SUM(F63:H63)</f>
        <v>0</v>
      </c>
      <c r="J63" s="64">
        <f>+E63+I63</f>
        <v>21</v>
      </c>
      <c r="K63" s="56"/>
      <c r="L63" s="56"/>
      <c r="M63" s="56"/>
      <c r="N63" s="7">
        <f>SUM(K63:M63)</f>
        <v>0</v>
      </c>
      <c r="O63" s="77"/>
      <c r="P63" s="77"/>
      <c r="Q63" s="55"/>
      <c r="R63" s="7">
        <f>SUM(O63:Q63)</f>
        <v>0</v>
      </c>
      <c r="S63" s="59">
        <f>J63+N63+R63</f>
        <v>21</v>
      </c>
    </row>
    <row r="64" spans="1:19" s="8" customFormat="1" ht="25.5">
      <c r="A64" s="4" t="s">
        <v>81</v>
      </c>
      <c r="B64" s="11" t="s">
        <v>48</v>
      </c>
      <c r="C64" s="11" t="s">
        <v>47</v>
      </c>
      <c r="D64" s="11" t="s">
        <v>49</v>
      </c>
      <c r="E64" s="12" t="s">
        <v>51</v>
      </c>
      <c r="F64" s="11" t="s">
        <v>58</v>
      </c>
      <c r="G64" s="11" t="s">
        <v>59</v>
      </c>
      <c r="H64" s="11" t="s">
        <v>60</v>
      </c>
      <c r="I64" s="12" t="s">
        <v>53</v>
      </c>
      <c r="J64" s="61" t="s">
        <v>3</v>
      </c>
      <c r="K64" s="11" t="s">
        <v>50</v>
      </c>
      <c r="L64" s="11" t="s">
        <v>78</v>
      </c>
      <c r="M64" s="11" t="s">
        <v>46</v>
      </c>
      <c r="N64" s="12" t="s">
        <v>52</v>
      </c>
      <c r="O64" s="11" t="s">
        <v>54</v>
      </c>
      <c r="P64" s="11" t="s">
        <v>55</v>
      </c>
      <c r="Q64" s="11" t="s">
        <v>56</v>
      </c>
      <c r="R64" s="12" t="s">
        <v>57</v>
      </c>
      <c r="S64" s="61" t="s">
        <v>4</v>
      </c>
    </row>
    <row r="65" spans="1:19" s="20" customFormat="1" ht="12.75">
      <c r="A65" s="185" t="s">
        <v>90</v>
      </c>
      <c r="B65" s="88">
        <v>340</v>
      </c>
      <c r="C65" s="91"/>
      <c r="D65" s="137"/>
      <c r="E65" s="7">
        <f aca="true" t="shared" si="25" ref="E65:E70">SUM(B65:D65)</f>
        <v>340</v>
      </c>
      <c r="F65" s="91"/>
      <c r="G65" s="91"/>
      <c r="H65" s="88"/>
      <c r="I65" s="7">
        <f aca="true" t="shared" si="26" ref="I65:I70">SUM(F65:H65)</f>
        <v>0</v>
      </c>
      <c r="J65" s="89">
        <f aca="true" t="shared" si="27" ref="J65:J70">+E65+I65</f>
        <v>340</v>
      </c>
      <c r="K65" s="91"/>
      <c r="L65" s="91"/>
      <c r="M65" s="91"/>
      <c r="N65" s="7">
        <f aca="true" t="shared" si="28" ref="N65:N70">SUM(K65:M65)</f>
        <v>0</v>
      </c>
      <c r="O65" s="91"/>
      <c r="P65" s="91"/>
      <c r="Q65" s="91"/>
      <c r="R65" s="92">
        <f aca="true" t="shared" si="29" ref="R65:R70">SUM(O65:Q65)</f>
        <v>0</v>
      </c>
      <c r="S65" s="59">
        <f aca="true" t="shared" si="30" ref="S65:S70">J65+N65+R65</f>
        <v>340</v>
      </c>
    </row>
    <row r="66" spans="1:20" s="8" customFormat="1" ht="12.75">
      <c r="A66" s="186" t="s">
        <v>62</v>
      </c>
      <c r="B66" s="88">
        <v>40</v>
      </c>
      <c r="C66" s="91"/>
      <c r="D66" s="137"/>
      <c r="E66" s="7">
        <f t="shared" si="25"/>
        <v>40</v>
      </c>
      <c r="F66" s="91"/>
      <c r="G66" s="91"/>
      <c r="H66" s="88"/>
      <c r="I66" s="12">
        <f t="shared" si="26"/>
        <v>0</v>
      </c>
      <c r="J66" s="89">
        <f t="shared" si="27"/>
        <v>40</v>
      </c>
      <c r="K66" s="91"/>
      <c r="L66" s="91"/>
      <c r="M66" s="91"/>
      <c r="N66" s="7">
        <f t="shared" si="28"/>
        <v>0</v>
      </c>
      <c r="O66" s="77"/>
      <c r="P66" s="77"/>
      <c r="Q66" s="91"/>
      <c r="R66" s="92">
        <f>SUM(O66:Q66)</f>
        <v>0</v>
      </c>
      <c r="S66" s="59">
        <f t="shared" si="30"/>
        <v>40</v>
      </c>
      <c r="T66" s="19"/>
    </row>
    <row r="67" spans="1:19" s="8" customFormat="1" ht="12.75">
      <c r="A67" s="187" t="s">
        <v>25</v>
      </c>
      <c r="B67" s="6">
        <v>322</v>
      </c>
      <c r="C67" s="55"/>
      <c r="D67" s="136"/>
      <c r="E67" s="7">
        <f t="shared" si="25"/>
        <v>322</v>
      </c>
      <c r="F67" s="77"/>
      <c r="G67" s="77"/>
      <c r="H67" s="57"/>
      <c r="I67" s="7">
        <f t="shared" si="26"/>
        <v>0</v>
      </c>
      <c r="J67" s="89">
        <f t="shared" si="27"/>
        <v>322</v>
      </c>
      <c r="K67" s="56"/>
      <c r="L67" s="122"/>
      <c r="M67" s="56"/>
      <c r="N67" s="7">
        <f t="shared" si="28"/>
        <v>0</v>
      </c>
      <c r="O67" s="77"/>
      <c r="P67" s="77"/>
      <c r="Q67" s="55"/>
      <c r="R67" s="7">
        <f t="shared" si="29"/>
        <v>0</v>
      </c>
      <c r="S67" s="59">
        <f t="shared" si="30"/>
        <v>322</v>
      </c>
    </row>
    <row r="68" spans="1:19" s="8" customFormat="1" ht="12.75">
      <c r="A68" s="187" t="s">
        <v>26</v>
      </c>
      <c r="B68" s="6">
        <v>2095</v>
      </c>
      <c r="C68" s="55"/>
      <c r="D68" s="136"/>
      <c r="E68" s="7">
        <f t="shared" si="25"/>
        <v>2095</v>
      </c>
      <c r="F68" s="77"/>
      <c r="G68" s="77"/>
      <c r="H68" s="57"/>
      <c r="I68" s="7">
        <f t="shared" si="26"/>
        <v>0</v>
      </c>
      <c r="J68" s="89">
        <f t="shared" si="27"/>
        <v>2095</v>
      </c>
      <c r="K68" s="56"/>
      <c r="L68" s="56"/>
      <c r="M68" s="56"/>
      <c r="N68" s="7">
        <f t="shared" si="28"/>
        <v>0</v>
      </c>
      <c r="O68" s="77"/>
      <c r="P68" s="77"/>
      <c r="Q68" s="55"/>
      <c r="R68" s="7">
        <f t="shared" si="29"/>
        <v>0</v>
      </c>
      <c r="S68" s="59">
        <f t="shared" si="30"/>
        <v>2095</v>
      </c>
    </row>
    <row r="69" spans="1:19" s="8" customFormat="1" ht="12.75">
      <c r="A69" s="187" t="s">
        <v>27</v>
      </c>
      <c r="B69" s="6">
        <v>1203</v>
      </c>
      <c r="C69" s="55"/>
      <c r="D69" s="136"/>
      <c r="E69" s="7">
        <f t="shared" si="25"/>
        <v>1203</v>
      </c>
      <c r="F69" s="77"/>
      <c r="G69" s="77"/>
      <c r="H69" s="57"/>
      <c r="I69" s="7">
        <f t="shared" si="26"/>
        <v>0</v>
      </c>
      <c r="J69" s="89">
        <f t="shared" si="27"/>
        <v>1203</v>
      </c>
      <c r="K69" s="56"/>
      <c r="L69" s="56"/>
      <c r="M69" s="56"/>
      <c r="N69" s="7">
        <f t="shared" si="28"/>
        <v>0</v>
      </c>
      <c r="O69" s="77"/>
      <c r="P69" s="77"/>
      <c r="Q69" s="55"/>
      <c r="R69" s="7">
        <f t="shared" si="29"/>
        <v>0</v>
      </c>
      <c r="S69" s="59">
        <f t="shared" si="30"/>
        <v>1203</v>
      </c>
    </row>
    <row r="70" spans="1:20" s="8" customFormat="1" ht="12.75">
      <c r="A70" s="187" t="s">
        <v>63</v>
      </c>
      <c r="B70" s="6">
        <v>1252</v>
      </c>
      <c r="C70" s="55"/>
      <c r="D70" s="136"/>
      <c r="E70" s="7">
        <f t="shared" si="25"/>
        <v>1252</v>
      </c>
      <c r="F70" s="77"/>
      <c r="G70" s="77"/>
      <c r="H70" s="57"/>
      <c r="I70" s="7">
        <f t="shared" si="26"/>
        <v>0</v>
      </c>
      <c r="J70" s="89">
        <f t="shared" si="27"/>
        <v>1252</v>
      </c>
      <c r="K70" s="56"/>
      <c r="L70" s="56"/>
      <c r="M70" s="56"/>
      <c r="N70" s="7">
        <f t="shared" si="28"/>
        <v>0</v>
      </c>
      <c r="O70" s="77"/>
      <c r="P70" s="77"/>
      <c r="Q70" s="93"/>
      <c r="R70" s="7">
        <f t="shared" si="29"/>
        <v>0</v>
      </c>
      <c r="S70" s="59">
        <f t="shared" si="30"/>
        <v>1252</v>
      </c>
      <c r="T70" s="28"/>
    </row>
    <row r="71" spans="1:19" s="8" customFormat="1" ht="12.75">
      <c r="A71" s="187" t="s">
        <v>28</v>
      </c>
      <c r="B71" s="39">
        <f>(B69*100)/B70</f>
        <v>96.08626198083067</v>
      </c>
      <c r="C71" s="39" t="e">
        <f aca="true" t="shared" si="31" ref="C71:S71">(C69*100)/C70</f>
        <v>#DIV/0!</v>
      </c>
      <c r="D71" s="39" t="e">
        <f t="shared" si="31"/>
        <v>#DIV/0!</v>
      </c>
      <c r="E71" s="40">
        <f t="shared" si="31"/>
        <v>96.08626198083067</v>
      </c>
      <c r="F71" s="39" t="e">
        <f t="shared" si="31"/>
        <v>#DIV/0!</v>
      </c>
      <c r="G71" s="39" t="e">
        <f t="shared" si="31"/>
        <v>#DIV/0!</v>
      </c>
      <c r="H71" s="39" t="e">
        <f t="shared" si="31"/>
        <v>#DIV/0!</v>
      </c>
      <c r="I71" s="40" t="e">
        <f t="shared" si="31"/>
        <v>#DIV/0!</v>
      </c>
      <c r="J71" s="90">
        <f t="shared" si="31"/>
        <v>96.08626198083067</v>
      </c>
      <c r="K71" s="39" t="e">
        <f t="shared" si="31"/>
        <v>#DIV/0!</v>
      </c>
      <c r="L71" s="39" t="e">
        <f>(L69*100)/L70</f>
        <v>#DIV/0!</v>
      </c>
      <c r="M71" s="39" t="e">
        <f t="shared" si="31"/>
        <v>#DIV/0!</v>
      </c>
      <c r="N71" s="94" t="e">
        <f t="shared" si="31"/>
        <v>#DIV/0!</v>
      </c>
      <c r="O71" s="39" t="e">
        <f t="shared" si="31"/>
        <v>#DIV/0!</v>
      </c>
      <c r="P71" s="39" t="e">
        <f>(P69*100)/P70</f>
        <v>#DIV/0!</v>
      </c>
      <c r="Q71" s="39" t="e">
        <f>(Q69*100)/Q70</f>
        <v>#DIV/0!</v>
      </c>
      <c r="R71" s="94" t="e">
        <f t="shared" si="31"/>
        <v>#DIV/0!</v>
      </c>
      <c r="S71" s="95">
        <f t="shared" si="31"/>
        <v>96.08626198083067</v>
      </c>
    </row>
    <row r="72" spans="1:21" s="8" customFormat="1" ht="12.75">
      <c r="A72" s="187" t="s">
        <v>29</v>
      </c>
      <c r="B72" s="41">
        <f>B67/B66</f>
        <v>8.05</v>
      </c>
      <c r="C72" s="41" t="e">
        <f aca="true" t="shared" si="32" ref="C72:S73">C67/C66</f>
        <v>#DIV/0!</v>
      </c>
      <c r="D72" s="41" t="e">
        <f t="shared" si="32"/>
        <v>#DIV/0!</v>
      </c>
      <c r="E72" s="103">
        <f t="shared" si="32"/>
        <v>8.05</v>
      </c>
      <c r="F72" s="138" t="e">
        <f t="shared" si="32"/>
        <v>#DIV/0!</v>
      </c>
      <c r="G72" s="138" t="e">
        <f t="shared" si="32"/>
        <v>#DIV/0!</v>
      </c>
      <c r="H72" s="138" t="e">
        <f t="shared" si="32"/>
        <v>#DIV/0!</v>
      </c>
      <c r="I72" s="40" t="e">
        <f t="shared" si="32"/>
        <v>#DIV/0!</v>
      </c>
      <c r="J72" s="96">
        <f t="shared" si="32"/>
        <v>8.05</v>
      </c>
      <c r="K72" s="42" t="e">
        <f t="shared" si="32"/>
        <v>#DIV/0!</v>
      </c>
      <c r="L72" s="42" t="e">
        <f t="shared" si="32"/>
        <v>#DIV/0!</v>
      </c>
      <c r="M72" s="42" t="e">
        <f t="shared" si="32"/>
        <v>#DIV/0!</v>
      </c>
      <c r="N72" s="94" t="e">
        <f t="shared" si="32"/>
        <v>#DIV/0!</v>
      </c>
      <c r="O72" s="42" t="e">
        <f t="shared" si="32"/>
        <v>#DIV/0!</v>
      </c>
      <c r="P72" s="42" t="e">
        <f t="shared" si="32"/>
        <v>#DIV/0!</v>
      </c>
      <c r="Q72" s="42" t="e">
        <f t="shared" si="32"/>
        <v>#DIV/0!</v>
      </c>
      <c r="R72" s="7" t="e">
        <f t="shared" si="32"/>
        <v>#DIV/0!</v>
      </c>
      <c r="S72" s="59">
        <f t="shared" si="32"/>
        <v>8.05</v>
      </c>
      <c r="U72" s="32"/>
    </row>
    <row r="73" spans="1:19" s="8" customFormat="1" ht="12.75">
      <c r="A73" s="187" t="s">
        <v>30</v>
      </c>
      <c r="B73" s="39">
        <f>B68/B67</f>
        <v>6.5062111801242235</v>
      </c>
      <c r="C73" s="39" t="e">
        <f t="shared" si="32"/>
        <v>#DIV/0!</v>
      </c>
      <c r="D73" s="39" t="e">
        <f t="shared" si="32"/>
        <v>#DIV/0!</v>
      </c>
      <c r="E73" s="40">
        <f t="shared" si="32"/>
        <v>6.5062111801242235</v>
      </c>
      <c r="F73" s="39" t="e">
        <f t="shared" si="32"/>
        <v>#DIV/0!</v>
      </c>
      <c r="G73" s="39" t="e">
        <f t="shared" si="32"/>
        <v>#DIV/0!</v>
      </c>
      <c r="H73" s="39" t="e">
        <f t="shared" si="32"/>
        <v>#DIV/0!</v>
      </c>
      <c r="I73" s="40" t="e">
        <f t="shared" si="32"/>
        <v>#DIV/0!</v>
      </c>
      <c r="J73" s="96">
        <f t="shared" si="32"/>
        <v>6.5062111801242235</v>
      </c>
      <c r="K73" s="39" t="e">
        <f t="shared" si="32"/>
        <v>#DIV/0!</v>
      </c>
      <c r="L73" s="39" t="e">
        <f t="shared" si="32"/>
        <v>#DIV/0!</v>
      </c>
      <c r="M73" s="39" t="e">
        <f t="shared" si="32"/>
        <v>#DIV/0!</v>
      </c>
      <c r="N73" s="94" t="e">
        <f t="shared" si="32"/>
        <v>#DIV/0!</v>
      </c>
      <c r="O73" s="39" t="e">
        <f t="shared" si="32"/>
        <v>#DIV/0!</v>
      </c>
      <c r="P73" s="39" t="e">
        <f t="shared" si="32"/>
        <v>#DIV/0!</v>
      </c>
      <c r="Q73" s="39" t="e">
        <f t="shared" si="32"/>
        <v>#DIV/0!</v>
      </c>
      <c r="R73" s="94" t="e">
        <f t="shared" si="32"/>
        <v>#DIV/0!</v>
      </c>
      <c r="S73" s="96">
        <f t="shared" si="32"/>
        <v>6.5062111801242235</v>
      </c>
    </row>
    <row r="74" spans="1:19" s="8" customFormat="1" ht="25.5">
      <c r="A74" s="4" t="s">
        <v>69</v>
      </c>
      <c r="B74" s="11" t="s">
        <v>48</v>
      </c>
      <c r="C74" s="11" t="s">
        <v>47</v>
      </c>
      <c r="D74" s="11" t="s">
        <v>49</v>
      </c>
      <c r="E74" s="12" t="s">
        <v>51</v>
      </c>
      <c r="F74" s="11" t="s">
        <v>58</v>
      </c>
      <c r="G74" s="11" t="s">
        <v>59</v>
      </c>
      <c r="H74" s="11" t="s">
        <v>60</v>
      </c>
      <c r="I74" s="12" t="s">
        <v>53</v>
      </c>
      <c r="J74" s="61" t="s">
        <v>3</v>
      </c>
      <c r="K74" s="11" t="s">
        <v>50</v>
      </c>
      <c r="L74" s="11" t="s">
        <v>78</v>
      </c>
      <c r="M74" s="11" t="s">
        <v>46</v>
      </c>
      <c r="N74" s="12" t="s">
        <v>52</v>
      </c>
      <c r="O74" s="11" t="s">
        <v>54</v>
      </c>
      <c r="P74" s="11" t="s">
        <v>55</v>
      </c>
      <c r="Q74" s="11" t="s">
        <v>56</v>
      </c>
      <c r="R74" s="12" t="s">
        <v>57</v>
      </c>
      <c r="S74" s="61" t="s">
        <v>4</v>
      </c>
    </row>
    <row r="75" spans="1:19" s="8" customFormat="1" ht="12.75">
      <c r="A75" s="186" t="s">
        <v>62</v>
      </c>
      <c r="B75" s="88">
        <v>9</v>
      </c>
      <c r="C75" s="91"/>
      <c r="D75" s="137"/>
      <c r="E75" s="7">
        <f>SUM(B75:D75)</f>
        <v>9</v>
      </c>
      <c r="F75" s="91"/>
      <c r="G75" s="91"/>
      <c r="H75" s="88"/>
      <c r="I75" s="12">
        <f>SUM(F75:H75)</f>
        <v>0</v>
      </c>
      <c r="J75" s="89">
        <f>+E75+I75</f>
        <v>9</v>
      </c>
      <c r="K75" s="91"/>
      <c r="L75" s="91"/>
      <c r="M75" s="91"/>
      <c r="N75" s="7">
        <f>SUM(K75:M75)</f>
        <v>0</v>
      </c>
      <c r="O75" s="77"/>
      <c r="P75" s="77"/>
      <c r="Q75" s="91"/>
      <c r="R75" s="92">
        <f>SUM(O75:Q75)</f>
        <v>0</v>
      </c>
      <c r="S75" s="59">
        <f>J75+N75+R75</f>
        <v>9</v>
      </c>
    </row>
    <row r="76" spans="1:19" s="8" customFormat="1" ht="12.75">
      <c r="A76" s="187" t="s">
        <v>25</v>
      </c>
      <c r="B76" s="6">
        <v>39</v>
      </c>
      <c r="C76" s="55"/>
      <c r="D76" s="136"/>
      <c r="E76" s="7">
        <f>SUM(B76:D76)</f>
        <v>39</v>
      </c>
      <c r="F76" s="77"/>
      <c r="G76" s="77"/>
      <c r="H76" s="57"/>
      <c r="I76" s="7">
        <f>SUM(F76:H76)</f>
        <v>0</v>
      </c>
      <c r="J76" s="89">
        <f>+E76+I76</f>
        <v>39</v>
      </c>
      <c r="K76" s="56"/>
      <c r="L76" s="56"/>
      <c r="M76" s="56"/>
      <c r="N76" s="7">
        <f>SUM(K76:M76)</f>
        <v>0</v>
      </c>
      <c r="O76" s="77"/>
      <c r="P76" s="77"/>
      <c r="Q76" s="55"/>
      <c r="R76" s="7">
        <f>SUM(O76:Q76)</f>
        <v>0</v>
      </c>
      <c r="S76" s="59">
        <f>J76+N76+R76</f>
        <v>39</v>
      </c>
    </row>
    <row r="77" spans="1:19" s="8" customFormat="1" ht="12.75">
      <c r="A77" s="187" t="s">
        <v>26</v>
      </c>
      <c r="B77" s="6">
        <v>197</v>
      </c>
      <c r="C77" s="55"/>
      <c r="D77" s="136"/>
      <c r="E77" s="7">
        <f>SUM(B77:D77)</f>
        <v>197</v>
      </c>
      <c r="F77" s="77"/>
      <c r="G77" s="77"/>
      <c r="H77" s="57"/>
      <c r="I77" s="7">
        <f>SUM(F77:H77)</f>
        <v>0</v>
      </c>
      <c r="J77" s="89">
        <f>+E77+I77</f>
        <v>197</v>
      </c>
      <c r="K77" s="56"/>
      <c r="L77" s="56"/>
      <c r="M77" s="56"/>
      <c r="N77" s="7">
        <f>SUM(K77:M77)</f>
        <v>0</v>
      </c>
      <c r="O77" s="77"/>
      <c r="P77" s="77"/>
      <c r="Q77" s="55"/>
      <c r="R77" s="7">
        <f>SUM(O77:Q77)</f>
        <v>0</v>
      </c>
      <c r="S77" s="59">
        <f>J77+N77+R77</f>
        <v>197</v>
      </c>
    </row>
    <row r="78" spans="1:19" s="8" customFormat="1" ht="12.75">
      <c r="A78" s="187" t="s">
        <v>27</v>
      </c>
      <c r="B78" s="6">
        <v>223</v>
      </c>
      <c r="C78" s="55"/>
      <c r="D78" s="136"/>
      <c r="E78" s="7">
        <f>SUM(B78:D78)</f>
        <v>223</v>
      </c>
      <c r="F78" s="77"/>
      <c r="G78" s="77"/>
      <c r="H78" s="57"/>
      <c r="I78" s="7">
        <f>SUM(F78:H78)</f>
        <v>0</v>
      </c>
      <c r="J78" s="89">
        <f>+E78+I78</f>
        <v>223</v>
      </c>
      <c r="K78" s="56"/>
      <c r="L78" s="56"/>
      <c r="M78" s="56"/>
      <c r="N78" s="7">
        <f>SUM(K78:M78)</f>
        <v>0</v>
      </c>
      <c r="O78" s="77"/>
      <c r="P78" s="77"/>
      <c r="Q78" s="93"/>
      <c r="R78" s="7">
        <f>SUM(O78:Q78)</f>
        <v>0</v>
      </c>
      <c r="S78" s="59">
        <f>J78+N78+R78</f>
        <v>223</v>
      </c>
    </row>
    <row r="79" spans="1:19" s="8" customFormat="1" ht="12.75">
      <c r="A79" s="187" t="s">
        <v>63</v>
      </c>
      <c r="B79" s="6">
        <v>279</v>
      </c>
      <c r="C79" s="55"/>
      <c r="D79" s="136"/>
      <c r="E79" s="7">
        <f>SUM(B79:D79)</f>
        <v>279</v>
      </c>
      <c r="F79" s="77"/>
      <c r="G79" s="77"/>
      <c r="H79" s="57"/>
      <c r="I79" s="7">
        <f>SUM(F79:H79)</f>
        <v>0</v>
      </c>
      <c r="J79" s="89">
        <f>+E79+I79</f>
        <v>279</v>
      </c>
      <c r="K79" s="56"/>
      <c r="L79" s="56"/>
      <c r="M79" s="56"/>
      <c r="N79" s="7">
        <f>SUM(K79:M79)</f>
        <v>0</v>
      </c>
      <c r="O79" s="77"/>
      <c r="P79" s="77"/>
      <c r="Q79" s="93"/>
      <c r="R79" s="7">
        <f>SUM(O79:Q79)</f>
        <v>0</v>
      </c>
      <c r="S79" s="59">
        <f>J79+N79+R79</f>
        <v>279</v>
      </c>
    </row>
    <row r="80" spans="1:19" s="8" customFormat="1" ht="12.75">
      <c r="A80" s="187" t="s">
        <v>28</v>
      </c>
      <c r="B80" s="39">
        <f>(B78*100)/B79</f>
        <v>79.92831541218638</v>
      </c>
      <c r="C80" s="39" t="e">
        <f aca="true" t="shared" si="33" ref="C80:S80">(C78*100)/C79</f>
        <v>#DIV/0!</v>
      </c>
      <c r="D80" s="39" t="e">
        <f t="shared" si="33"/>
        <v>#DIV/0!</v>
      </c>
      <c r="E80" s="40">
        <f t="shared" si="33"/>
        <v>79.92831541218638</v>
      </c>
      <c r="F80" s="39" t="e">
        <f t="shared" si="33"/>
        <v>#DIV/0!</v>
      </c>
      <c r="G80" s="39" t="e">
        <f t="shared" si="33"/>
        <v>#DIV/0!</v>
      </c>
      <c r="H80" s="39" t="e">
        <f t="shared" si="33"/>
        <v>#DIV/0!</v>
      </c>
      <c r="I80" s="40" t="e">
        <f t="shared" si="33"/>
        <v>#DIV/0!</v>
      </c>
      <c r="J80" s="90">
        <f t="shared" si="33"/>
        <v>79.92831541218638</v>
      </c>
      <c r="K80" s="39" t="e">
        <f t="shared" si="33"/>
        <v>#DIV/0!</v>
      </c>
      <c r="L80" s="39" t="e">
        <f t="shared" si="33"/>
        <v>#DIV/0!</v>
      </c>
      <c r="M80" s="39" t="e">
        <f t="shared" si="33"/>
        <v>#DIV/0!</v>
      </c>
      <c r="N80" s="94" t="e">
        <f t="shared" si="33"/>
        <v>#DIV/0!</v>
      </c>
      <c r="O80" s="39" t="e">
        <f t="shared" si="33"/>
        <v>#DIV/0!</v>
      </c>
      <c r="P80" s="39" t="e">
        <f>(P78*100)/P79</f>
        <v>#DIV/0!</v>
      </c>
      <c r="Q80" s="39" t="e">
        <f>(Q78*100)/Q79</f>
        <v>#DIV/0!</v>
      </c>
      <c r="R80" s="94" t="e">
        <f t="shared" si="33"/>
        <v>#DIV/0!</v>
      </c>
      <c r="S80" s="95">
        <f t="shared" si="33"/>
        <v>79.92831541218638</v>
      </c>
    </row>
    <row r="81" spans="1:19" s="8" customFormat="1" ht="12.75">
      <c r="A81" s="187" t="s">
        <v>29</v>
      </c>
      <c r="B81" s="39">
        <f>B76/B75</f>
        <v>4.333333333333333</v>
      </c>
      <c r="C81" s="39" t="e">
        <f aca="true" t="shared" si="34" ref="C81:S82">C76/C75</f>
        <v>#DIV/0!</v>
      </c>
      <c r="D81" s="39" t="e">
        <f t="shared" si="34"/>
        <v>#DIV/0!</v>
      </c>
      <c r="E81" s="40">
        <f t="shared" si="34"/>
        <v>4.333333333333333</v>
      </c>
      <c r="F81" s="39" t="e">
        <f t="shared" si="34"/>
        <v>#DIV/0!</v>
      </c>
      <c r="G81" s="39" t="e">
        <f t="shared" si="34"/>
        <v>#DIV/0!</v>
      </c>
      <c r="H81" s="39" t="e">
        <f t="shared" si="34"/>
        <v>#DIV/0!</v>
      </c>
      <c r="I81" s="40" t="e">
        <f t="shared" si="34"/>
        <v>#DIV/0!</v>
      </c>
      <c r="J81" s="96">
        <f t="shared" si="34"/>
        <v>4.333333333333333</v>
      </c>
      <c r="K81" s="39" t="e">
        <f t="shared" si="34"/>
        <v>#DIV/0!</v>
      </c>
      <c r="L81" s="39" t="e">
        <f t="shared" si="34"/>
        <v>#DIV/0!</v>
      </c>
      <c r="M81" s="39" t="e">
        <f t="shared" si="34"/>
        <v>#DIV/0!</v>
      </c>
      <c r="N81" s="40" t="e">
        <f t="shared" si="34"/>
        <v>#DIV/0!</v>
      </c>
      <c r="O81" s="39" t="e">
        <f t="shared" si="34"/>
        <v>#DIV/0!</v>
      </c>
      <c r="P81" s="39" t="e">
        <f t="shared" si="34"/>
        <v>#DIV/0!</v>
      </c>
      <c r="Q81" s="39" t="e">
        <f t="shared" si="34"/>
        <v>#DIV/0!</v>
      </c>
      <c r="R81" s="40" t="e">
        <f t="shared" si="34"/>
        <v>#DIV/0!</v>
      </c>
      <c r="S81" s="96">
        <f t="shared" si="34"/>
        <v>4.333333333333333</v>
      </c>
    </row>
    <row r="82" spans="1:19" s="8" customFormat="1" ht="12.75">
      <c r="A82" s="187" t="s">
        <v>30</v>
      </c>
      <c r="B82" s="39">
        <f>B77/B76</f>
        <v>5.051282051282051</v>
      </c>
      <c r="C82" s="39" t="e">
        <f t="shared" si="34"/>
        <v>#DIV/0!</v>
      </c>
      <c r="D82" s="39" t="e">
        <f t="shared" si="34"/>
        <v>#DIV/0!</v>
      </c>
      <c r="E82" s="40">
        <f t="shared" si="34"/>
        <v>5.051282051282051</v>
      </c>
      <c r="F82" s="39" t="e">
        <f t="shared" si="34"/>
        <v>#DIV/0!</v>
      </c>
      <c r="G82" s="39" t="e">
        <f t="shared" si="34"/>
        <v>#DIV/0!</v>
      </c>
      <c r="H82" s="39" t="e">
        <f t="shared" si="34"/>
        <v>#DIV/0!</v>
      </c>
      <c r="I82" s="40" t="e">
        <f t="shared" si="34"/>
        <v>#DIV/0!</v>
      </c>
      <c r="J82" s="96">
        <f t="shared" si="34"/>
        <v>5.051282051282051</v>
      </c>
      <c r="K82" s="39" t="e">
        <f t="shared" si="34"/>
        <v>#DIV/0!</v>
      </c>
      <c r="L82" s="39" t="e">
        <f t="shared" si="34"/>
        <v>#DIV/0!</v>
      </c>
      <c r="M82" s="39" t="e">
        <f t="shared" si="34"/>
        <v>#DIV/0!</v>
      </c>
      <c r="N82" s="40" t="e">
        <f t="shared" si="34"/>
        <v>#DIV/0!</v>
      </c>
      <c r="O82" s="39" t="e">
        <f t="shared" si="34"/>
        <v>#DIV/0!</v>
      </c>
      <c r="P82" s="39" t="e">
        <f t="shared" si="34"/>
        <v>#DIV/0!</v>
      </c>
      <c r="Q82" s="39" t="e">
        <f t="shared" si="34"/>
        <v>#DIV/0!</v>
      </c>
      <c r="R82" s="40" t="e">
        <f t="shared" si="34"/>
        <v>#DIV/0!</v>
      </c>
      <c r="S82" s="96">
        <f t="shared" si="34"/>
        <v>5.051282051282051</v>
      </c>
    </row>
    <row r="83" spans="1:19" s="8" customFormat="1" ht="25.5">
      <c r="A83" s="11" t="s">
        <v>80</v>
      </c>
      <c r="B83" s="11" t="s">
        <v>48</v>
      </c>
      <c r="C83" s="11" t="s">
        <v>47</v>
      </c>
      <c r="D83" s="11" t="s">
        <v>49</v>
      </c>
      <c r="E83" s="12" t="s">
        <v>51</v>
      </c>
      <c r="F83" s="11" t="s">
        <v>58</v>
      </c>
      <c r="G83" s="11" t="s">
        <v>59</v>
      </c>
      <c r="H83" s="11" t="s">
        <v>60</v>
      </c>
      <c r="I83" s="12" t="s">
        <v>53</v>
      </c>
      <c r="J83" s="61" t="s">
        <v>3</v>
      </c>
      <c r="K83" s="11" t="s">
        <v>50</v>
      </c>
      <c r="L83" s="11" t="s">
        <v>77</v>
      </c>
      <c r="M83" s="11" t="s">
        <v>46</v>
      </c>
      <c r="N83" s="12" t="s">
        <v>52</v>
      </c>
      <c r="O83" s="11" t="s">
        <v>54</v>
      </c>
      <c r="P83" s="11" t="s">
        <v>55</v>
      </c>
      <c r="Q83" s="11" t="s">
        <v>56</v>
      </c>
      <c r="R83" s="12" t="s">
        <v>57</v>
      </c>
      <c r="S83" s="61" t="s">
        <v>4</v>
      </c>
    </row>
    <row r="84" spans="1:19" s="8" customFormat="1" ht="12.75">
      <c r="A84" s="51" t="s">
        <v>41</v>
      </c>
      <c r="B84" s="23">
        <v>0</v>
      </c>
      <c r="C84" s="16"/>
      <c r="D84" s="24"/>
      <c r="E84" s="25">
        <f>SUM(B84:D84)</f>
        <v>0</v>
      </c>
      <c r="F84" s="34"/>
      <c r="G84" s="16"/>
      <c r="H84" s="101"/>
      <c r="I84" s="25">
        <f>SUM(F84:H84)</f>
        <v>0</v>
      </c>
      <c r="J84" s="97">
        <f>+E84+I84</f>
        <v>0</v>
      </c>
      <c r="K84" s="16"/>
      <c r="L84" s="16"/>
      <c r="M84" s="16"/>
      <c r="N84" s="17">
        <f>SUM(K84:M84)</f>
        <v>0</v>
      </c>
      <c r="O84" s="98"/>
      <c r="P84" s="98"/>
      <c r="Q84" s="98"/>
      <c r="R84" s="17">
        <f>SUM(O84:Q84)</f>
        <v>0</v>
      </c>
      <c r="S84" s="99">
        <f>J84+N84+R84</f>
        <v>0</v>
      </c>
    </row>
    <row r="85" spans="1:19" s="8" customFormat="1" ht="12.75">
      <c r="A85" s="178" t="s">
        <v>42</v>
      </c>
      <c r="B85" s="26">
        <v>2</v>
      </c>
      <c r="C85" s="16"/>
      <c r="D85" s="100"/>
      <c r="E85" s="27">
        <f>SUM(B85:D85)</f>
        <v>2</v>
      </c>
      <c r="F85" s="34"/>
      <c r="G85" s="15"/>
      <c r="H85" s="102"/>
      <c r="I85" s="25">
        <f>SUM(F85:H85)</f>
        <v>0</v>
      </c>
      <c r="J85" s="97">
        <f>+E85+I85</f>
        <v>2</v>
      </c>
      <c r="K85" s="15"/>
      <c r="L85" s="15"/>
      <c r="M85" s="15"/>
      <c r="N85" s="73">
        <f>SUM(K85:M85)</f>
        <v>0</v>
      </c>
      <c r="O85" s="93"/>
      <c r="P85" s="93"/>
      <c r="Q85" s="93"/>
      <c r="R85" s="25">
        <f>SUM(O85:Q85)</f>
        <v>0</v>
      </c>
      <c r="S85" s="99">
        <f>J85+N85+R85</f>
        <v>2</v>
      </c>
    </row>
    <row r="86" spans="1:19" s="8" customFormat="1" ht="12.75">
      <c r="A86" s="51" t="s">
        <v>43</v>
      </c>
      <c r="B86" s="43">
        <f>(B84+B85)*100/B76</f>
        <v>5.128205128205129</v>
      </c>
      <c r="C86" s="43" t="e">
        <f aca="true" t="shared" si="35" ref="C86:S86">(C84+C85)*100/C76</f>
        <v>#DIV/0!</v>
      </c>
      <c r="D86" s="43" t="e">
        <f t="shared" si="35"/>
        <v>#DIV/0!</v>
      </c>
      <c r="E86" s="40">
        <f t="shared" si="35"/>
        <v>5.128205128205129</v>
      </c>
      <c r="F86" s="43" t="e">
        <f t="shared" si="35"/>
        <v>#DIV/0!</v>
      </c>
      <c r="G86" s="43" t="e">
        <f t="shared" si="35"/>
        <v>#DIV/0!</v>
      </c>
      <c r="H86" s="43" t="e">
        <f t="shared" si="35"/>
        <v>#DIV/0!</v>
      </c>
      <c r="I86" s="40" t="e">
        <f t="shared" si="35"/>
        <v>#DIV/0!</v>
      </c>
      <c r="J86" s="96">
        <f t="shared" si="35"/>
        <v>5.128205128205129</v>
      </c>
      <c r="K86" s="43" t="e">
        <f t="shared" si="35"/>
        <v>#DIV/0!</v>
      </c>
      <c r="L86" s="43" t="e">
        <f t="shared" si="35"/>
        <v>#DIV/0!</v>
      </c>
      <c r="M86" s="43" t="e">
        <f t="shared" si="35"/>
        <v>#DIV/0!</v>
      </c>
      <c r="N86" s="40" t="e">
        <f t="shared" si="35"/>
        <v>#DIV/0!</v>
      </c>
      <c r="O86" s="43" t="e">
        <f>(O84+O85)*100/O76</f>
        <v>#DIV/0!</v>
      </c>
      <c r="P86" s="43" t="e">
        <f>(P84+P85)*100/P76</f>
        <v>#DIV/0!</v>
      </c>
      <c r="Q86" s="43" t="e">
        <f>(Q84+Q85)*100/Q76</f>
        <v>#DIV/0!</v>
      </c>
      <c r="R86" s="40" t="e">
        <f t="shared" si="35"/>
        <v>#DIV/0!</v>
      </c>
      <c r="S86" s="96">
        <f t="shared" si="35"/>
        <v>5.128205128205129</v>
      </c>
    </row>
    <row r="87" spans="1:19" s="8" customFormat="1" ht="12.75">
      <c r="A87" s="51" t="s">
        <v>44</v>
      </c>
      <c r="B87" s="23">
        <v>0</v>
      </c>
      <c r="C87" s="16"/>
      <c r="D87" s="24"/>
      <c r="E87" s="25">
        <f>SUM(B87:D87)</f>
        <v>0</v>
      </c>
      <c r="F87" s="16"/>
      <c r="G87" s="16"/>
      <c r="H87" s="101"/>
      <c r="I87" s="17">
        <f>SUM(F87:H87)</f>
        <v>0</v>
      </c>
      <c r="J87" s="97">
        <f>E87+I87</f>
        <v>0</v>
      </c>
      <c r="K87" s="16"/>
      <c r="L87" s="16"/>
      <c r="M87" s="16"/>
      <c r="N87" s="17">
        <f>SUM(K87:M87)</f>
        <v>0</v>
      </c>
      <c r="O87" s="93"/>
      <c r="P87" s="93"/>
      <c r="Q87" s="93"/>
      <c r="R87" s="25">
        <f>SUM(O87:Q87)</f>
        <v>0</v>
      </c>
      <c r="S87" s="99">
        <f>J87+N87+R87</f>
        <v>0</v>
      </c>
    </row>
    <row r="88" spans="1:19" s="8" customFormat="1" ht="12.75">
      <c r="A88" s="51" t="s">
        <v>45</v>
      </c>
      <c r="B88" s="44">
        <f>B87/B76*100</f>
        <v>0</v>
      </c>
      <c r="C88" s="44" t="e">
        <f aca="true" t="shared" si="36" ref="C88:S88">C87/C76*100</f>
        <v>#DIV/0!</v>
      </c>
      <c r="D88" s="44" t="e">
        <f t="shared" si="36"/>
        <v>#DIV/0!</v>
      </c>
      <c r="E88" s="40">
        <f t="shared" si="36"/>
        <v>0</v>
      </c>
      <c r="F88" s="44" t="e">
        <f t="shared" si="36"/>
        <v>#DIV/0!</v>
      </c>
      <c r="G88" s="44" t="e">
        <f t="shared" si="36"/>
        <v>#DIV/0!</v>
      </c>
      <c r="H88" s="44" t="e">
        <f t="shared" si="36"/>
        <v>#DIV/0!</v>
      </c>
      <c r="I88" s="40" t="e">
        <f t="shared" si="36"/>
        <v>#DIV/0!</v>
      </c>
      <c r="J88" s="96">
        <f t="shared" si="36"/>
        <v>0</v>
      </c>
      <c r="K88" s="44" t="e">
        <f t="shared" si="36"/>
        <v>#DIV/0!</v>
      </c>
      <c r="L88" s="44" t="e">
        <f t="shared" si="36"/>
        <v>#DIV/0!</v>
      </c>
      <c r="M88" s="44" t="e">
        <f t="shared" si="36"/>
        <v>#DIV/0!</v>
      </c>
      <c r="N88" s="40" t="e">
        <f t="shared" si="36"/>
        <v>#DIV/0!</v>
      </c>
      <c r="O88" s="44" t="e">
        <f>O87/O76*100</f>
        <v>#DIV/0!</v>
      </c>
      <c r="P88" s="44" t="e">
        <f>P87/P76*100</f>
        <v>#DIV/0!</v>
      </c>
      <c r="Q88" s="44" t="e">
        <f>Q87/Q76*100</f>
        <v>#DIV/0!</v>
      </c>
      <c r="R88" s="40" t="e">
        <f t="shared" si="36"/>
        <v>#DIV/0!</v>
      </c>
      <c r="S88" s="96">
        <f t="shared" si="36"/>
        <v>0</v>
      </c>
    </row>
    <row r="89" spans="1:19" s="8" customFormat="1" ht="25.5">
      <c r="A89" s="4" t="s">
        <v>104</v>
      </c>
      <c r="B89" s="11" t="s">
        <v>48</v>
      </c>
      <c r="C89" s="11" t="s">
        <v>47</v>
      </c>
      <c r="D89" s="11" t="s">
        <v>49</v>
      </c>
      <c r="E89" s="12" t="s">
        <v>51</v>
      </c>
      <c r="F89" s="11" t="s">
        <v>58</v>
      </c>
      <c r="G89" s="11" t="s">
        <v>59</v>
      </c>
      <c r="H89" s="11" t="s">
        <v>60</v>
      </c>
      <c r="I89" s="12" t="s">
        <v>53</v>
      </c>
      <c r="J89" s="61" t="s">
        <v>3</v>
      </c>
      <c r="K89" s="11" t="s">
        <v>50</v>
      </c>
      <c r="L89" s="11" t="s">
        <v>78</v>
      </c>
      <c r="M89" s="11" t="s">
        <v>46</v>
      </c>
      <c r="N89" s="12" t="s">
        <v>52</v>
      </c>
      <c r="O89" s="11" t="s">
        <v>54</v>
      </c>
      <c r="P89" s="11" t="s">
        <v>55</v>
      </c>
      <c r="Q89" s="11" t="s">
        <v>56</v>
      </c>
      <c r="R89" s="12" t="s">
        <v>57</v>
      </c>
      <c r="S89" s="61" t="s">
        <v>4</v>
      </c>
    </row>
    <row r="90" spans="1:19" s="8" customFormat="1" ht="12.75">
      <c r="A90" s="186" t="s">
        <v>62</v>
      </c>
      <c r="B90" s="88">
        <v>3</v>
      </c>
      <c r="C90" s="88"/>
      <c r="D90" s="137"/>
      <c r="E90" s="7">
        <f>SUM(B90:D90)</f>
        <v>3</v>
      </c>
      <c r="F90" s="88"/>
      <c r="G90" s="91"/>
      <c r="H90" s="88"/>
      <c r="I90" s="12">
        <f>SUM(F90:H90)</f>
        <v>0</v>
      </c>
      <c r="J90" s="89">
        <f>+E90+I90</f>
        <v>3</v>
      </c>
      <c r="K90" s="91"/>
      <c r="L90" s="91"/>
      <c r="M90" s="91"/>
      <c r="N90" s="7">
        <f>SUM(K90:M90)</f>
        <v>0</v>
      </c>
      <c r="O90" s="77"/>
      <c r="P90" s="77"/>
      <c r="Q90" s="91"/>
      <c r="R90" s="92">
        <f>SUM(O90:Q90)</f>
        <v>0</v>
      </c>
      <c r="S90" s="59">
        <f>J90+N90+R90</f>
        <v>3</v>
      </c>
    </row>
    <row r="91" spans="1:19" s="8" customFormat="1" ht="14.25" customHeight="1">
      <c r="A91" s="187" t="s">
        <v>25</v>
      </c>
      <c r="B91" s="6">
        <v>9</v>
      </c>
      <c r="C91" s="6"/>
      <c r="D91" s="136"/>
      <c r="E91" s="7">
        <f>SUM(B91:D91)</f>
        <v>9</v>
      </c>
      <c r="F91" s="88"/>
      <c r="G91" s="77"/>
      <c r="H91" s="88"/>
      <c r="I91" s="7">
        <f>SUM(F91:H91)</f>
        <v>0</v>
      </c>
      <c r="J91" s="89">
        <f>+E91+I91</f>
        <v>9</v>
      </c>
      <c r="K91" s="56"/>
      <c r="L91" s="56"/>
      <c r="M91" s="56"/>
      <c r="N91" s="7">
        <f>SUM(K91:M91)</f>
        <v>0</v>
      </c>
      <c r="O91" s="77"/>
      <c r="P91" s="77"/>
      <c r="Q91" s="55"/>
      <c r="R91" s="7">
        <f>SUM(O91:Q91)</f>
        <v>0</v>
      </c>
      <c r="S91" s="59">
        <f>J91+N91+R91</f>
        <v>9</v>
      </c>
    </row>
    <row r="92" spans="1:19" s="8" customFormat="1" ht="12.75">
      <c r="A92" s="187" t="s">
        <v>26</v>
      </c>
      <c r="B92" s="6">
        <v>45</v>
      </c>
      <c r="C92" s="6"/>
      <c r="D92" s="136"/>
      <c r="E92" s="7">
        <f>SUM(B92:D92)</f>
        <v>45</v>
      </c>
      <c r="F92" s="88"/>
      <c r="G92" s="77"/>
      <c r="H92" s="88"/>
      <c r="I92" s="7">
        <f>SUM(F92:H92)</f>
        <v>0</v>
      </c>
      <c r="J92" s="89">
        <f>+E92+I92</f>
        <v>45</v>
      </c>
      <c r="K92" s="56"/>
      <c r="L92" s="56"/>
      <c r="M92" s="56"/>
      <c r="N92" s="7">
        <f>SUM(K92:M92)</f>
        <v>0</v>
      </c>
      <c r="O92" s="77"/>
      <c r="P92" s="77"/>
      <c r="Q92" s="55"/>
      <c r="R92" s="7">
        <f>SUM(O92:Q92)</f>
        <v>0</v>
      </c>
      <c r="S92" s="59">
        <f>J92+N92+R92</f>
        <v>45</v>
      </c>
    </row>
    <row r="93" spans="1:19" s="8" customFormat="1" ht="12.75">
      <c r="A93" s="187" t="s">
        <v>27</v>
      </c>
      <c r="B93" s="6">
        <v>53</v>
      </c>
      <c r="C93" s="6"/>
      <c r="D93" s="136"/>
      <c r="E93" s="7">
        <f>SUM(B93:D93)</f>
        <v>53</v>
      </c>
      <c r="F93" s="88"/>
      <c r="G93" s="77"/>
      <c r="H93" s="88"/>
      <c r="I93" s="7">
        <f>SUM(F93:H93)</f>
        <v>0</v>
      </c>
      <c r="J93" s="89">
        <f>+E93+I93</f>
        <v>53</v>
      </c>
      <c r="K93" s="56"/>
      <c r="L93" s="56"/>
      <c r="M93" s="56"/>
      <c r="N93" s="7">
        <f>SUM(K93:M93)</f>
        <v>0</v>
      </c>
      <c r="O93" s="77"/>
      <c r="P93" s="77"/>
      <c r="Q93" s="93"/>
      <c r="R93" s="7">
        <f>SUM(O93:Q93)</f>
        <v>0</v>
      </c>
      <c r="S93" s="59">
        <f>J93+N93+R93</f>
        <v>53</v>
      </c>
    </row>
    <row r="94" spans="1:19" s="8" customFormat="1" ht="12.75">
      <c r="A94" s="187" t="s">
        <v>63</v>
      </c>
      <c r="B94" s="6">
        <v>93</v>
      </c>
      <c r="C94" s="6"/>
      <c r="D94" s="136"/>
      <c r="E94" s="7">
        <f>SUM(B94:D94)</f>
        <v>93</v>
      </c>
      <c r="F94" s="88"/>
      <c r="G94" s="77"/>
      <c r="H94" s="88"/>
      <c r="I94" s="7">
        <f>SUM(F94:H94)</f>
        <v>0</v>
      </c>
      <c r="J94" s="89">
        <f>+E94+I94</f>
        <v>93</v>
      </c>
      <c r="K94" s="56"/>
      <c r="L94" s="56"/>
      <c r="M94" s="56"/>
      <c r="N94" s="7">
        <f>SUM(K94:M94)</f>
        <v>0</v>
      </c>
      <c r="O94" s="77"/>
      <c r="P94" s="77"/>
      <c r="Q94" s="93"/>
      <c r="R94" s="7">
        <f>SUM(O94:Q94)</f>
        <v>0</v>
      </c>
      <c r="S94" s="59">
        <f>J94+N94+R94</f>
        <v>93</v>
      </c>
    </row>
    <row r="95" spans="1:19" s="8" customFormat="1" ht="12.75">
      <c r="A95" s="187" t="s">
        <v>28</v>
      </c>
      <c r="B95" s="39">
        <f aca="true" t="shared" si="37" ref="B95:N95">(B93*100)/B94</f>
        <v>56.98924731182796</v>
      </c>
      <c r="C95" s="39" t="e">
        <f t="shared" si="37"/>
        <v>#DIV/0!</v>
      </c>
      <c r="D95" s="39" t="e">
        <f t="shared" si="37"/>
        <v>#DIV/0!</v>
      </c>
      <c r="E95" s="40">
        <f t="shared" si="37"/>
        <v>56.98924731182796</v>
      </c>
      <c r="F95" s="39" t="e">
        <f t="shared" si="37"/>
        <v>#DIV/0!</v>
      </c>
      <c r="G95" s="39" t="e">
        <f t="shared" si="37"/>
        <v>#DIV/0!</v>
      </c>
      <c r="H95" s="39" t="e">
        <f t="shared" si="37"/>
        <v>#DIV/0!</v>
      </c>
      <c r="I95" s="40" t="e">
        <f t="shared" si="37"/>
        <v>#DIV/0!</v>
      </c>
      <c r="J95" s="90">
        <f t="shared" si="37"/>
        <v>56.98924731182796</v>
      </c>
      <c r="K95" s="39" t="e">
        <f t="shared" si="37"/>
        <v>#DIV/0!</v>
      </c>
      <c r="L95" s="39" t="e">
        <f t="shared" si="37"/>
        <v>#DIV/0!</v>
      </c>
      <c r="M95" s="39" t="e">
        <f t="shared" si="37"/>
        <v>#DIV/0!</v>
      </c>
      <c r="N95" s="94" t="e">
        <f t="shared" si="37"/>
        <v>#DIV/0!</v>
      </c>
      <c r="O95" s="39" t="e">
        <f>(O93*100)/O94</f>
        <v>#DIV/0!</v>
      </c>
      <c r="P95" s="39" t="e">
        <f>(P93*100)/P94</f>
        <v>#DIV/0!</v>
      </c>
      <c r="Q95" s="39" t="e">
        <f>(Q93*100)/Q94</f>
        <v>#DIV/0!</v>
      </c>
      <c r="R95" s="94" t="e">
        <f>(R93*100)/R94</f>
        <v>#DIV/0!</v>
      </c>
      <c r="S95" s="95">
        <f>(S93*100)/S94</f>
        <v>56.98924731182796</v>
      </c>
    </row>
    <row r="96" spans="1:19" s="8" customFormat="1" ht="12.75">
      <c r="A96" s="187" t="s">
        <v>29</v>
      </c>
      <c r="B96" s="39">
        <f aca="true" t="shared" si="38" ref="B96:S97">B91/B90</f>
        <v>3</v>
      </c>
      <c r="C96" s="39" t="e">
        <f t="shared" si="38"/>
        <v>#DIV/0!</v>
      </c>
      <c r="D96" s="39" t="e">
        <f t="shared" si="38"/>
        <v>#DIV/0!</v>
      </c>
      <c r="E96" s="40">
        <f t="shared" si="38"/>
        <v>3</v>
      </c>
      <c r="F96" s="39" t="e">
        <f t="shared" si="38"/>
        <v>#DIV/0!</v>
      </c>
      <c r="G96" s="39" t="e">
        <f t="shared" si="38"/>
        <v>#DIV/0!</v>
      </c>
      <c r="H96" s="39" t="e">
        <f t="shared" si="38"/>
        <v>#DIV/0!</v>
      </c>
      <c r="I96" s="40" t="e">
        <f t="shared" si="38"/>
        <v>#DIV/0!</v>
      </c>
      <c r="J96" s="96">
        <f t="shared" si="38"/>
        <v>3</v>
      </c>
      <c r="K96" s="39" t="e">
        <f t="shared" si="38"/>
        <v>#DIV/0!</v>
      </c>
      <c r="L96" s="39" t="e">
        <f t="shared" si="38"/>
        <v>#DIV/0!</v>
      </c>
      <c r="M96" s="39" t="e">
        <f t="shared" si="38"/>
        <v>#DIV/0!</v>
      </c>
      <c r="N96" s="40" t="e">
        <f t="shared" si="38"/>
        <v>#DIV/0!</v>
      </c>
      <c r="O96" s="39" t="e">
        <f t="shared" si="38"/>
        <v>#DIV/0!</v>
      </c>
      <c r="P96" s="39" t="e">
        <f t="shared" si="38"/>
        <v>#DIV/0!</v>
      </c>
      <c r="Q96" s="39" t="e">
        <f t="shared" si="38"/>
        <v>#DIV/0!</v>
      </c>
      <c r="R96" s="40" t="e">
        <f t="shared" si="38"/>
        <v>#DIV/0!</v>
      </c>
      <c r="S96" s="96">
        <f t="shared" si="38"/>
        <v>3</v>
      </c>
    </row>
    <row r="97" spans="1:19" s="8" customFormat="1" ht="12.75">
      <c r="A97" s="187" t="s">
        <v>30</v>
      </c>
      <c r="B97" s="39">
        <f t="shared" si="38"/>
        <v>5</v>
      </c>
      <c r="C97" s="39" t="e">
        <f t="shared" si="38"/>
        <v>#DIV/0!</v>
      </c>
      <c r="D97" s="39" t="e">
        <f t="shared" si="38"/>
        <v>#DIV/0!</v>
      </c>
      <c r="E97" s="40">
        <f t="shared" si="38"/>
        <v>5</v>
      </c>
      <c r="F97" s="39" t="e">
        <f t="shared" si="38"/>
        <v>#DIV/0!</v>
      </c>
      <c r="G97" s="39" t="e">
        <f t="shared" si="38"/>
        <v>#DIV/0!</v>
      </c>
      <c r="H97" s="39" t="e">
        <f t="shared" si="38"/>
        <v>#DIV/0!</v>
      </c>
      <c r="I97" s="40" t="e">
        <f t="shared" si="38"/>
        <v>#DIV/0!</v>
      </c>
      <c r="J97" s="96">
        <f t="shared" si="38"/>
        <v>5</v>
      </c>
      <c r="K97" s="39" t="e">
        <f t="shared" si="38"/>
        <v>#DIV/0!</v>
      </c>
      <c r="L97" s="39" t="e">
        <f t="shared" si="38"/>
        <v>#DIV/0!</v>
      </c>
      <c r="M97" s="39" t="e">
        <f t="shared" si="38"/>
        <v>#DIV/0!</v>
      </c>
      <c r="N97" s="40" t="e">
        <f t="shared" si="38"/>
        <v>#DIV/0!</v>
      </c>
      <c r="O97" s="39" t="e">
        <f t="shared" si="38"/>
        <v>#DIV/0!</v>
      </c>
      <c r="P97" s="39" t="e">
        <f t="shared" si="38"/>
        <v>#DIV/0!</v>
      </c>
      <c r="Q97" s="39" t="e">
        <f t="shared" si="38"/>
        <v>#DIV/0!</v>
      </c>
      <c r="R97" s="40" t="e">
        <f t="shared" si="38"/>
        <v>#DIV/0!</v>
      </c>
      <c r="S97" s="96">
        <f t="shared" si="38"/>
        <v>5</v>
      </c>
    </row>
    <row r="98" spans="1:19" s="8" customFormat="1" ht="25.5">
      <c r="A98" s="11" t="s">
        <v>105</v>
      </c>
      <c r="B98" s="11" t="s">
        <v>48</v>
      </c>
      <c r="C98" s="11" t="s">
        <v>47</v>
      </c>
      <c r="D98" s="11" t="s">
        <v>49</v>
      </c>
      <c r="E98" s="12" t="s">
        <v>51</v>
      </c>
      <c r="F98" s="11" t="s">
        <v>58</v>
      </c>
      <c r="G98" s="11" t="s">
        <v>59</v>
      </c>
      <c r="H98" s="11" t="s">
        <v>60</v>
      </c>
      <c r="I98" s="12" t="s">
        <v>53</v>
      </c>
      <c r="J98" s="61" t="s">
        <v>3</v>
      </c>
      <c r="K98" s="11" t="s">
        <v>50</v>
      </c>
      <c r="L98" s="11" t="s">
        <v>77</v>
      </c>
      <c r="M98" s="11" t="s">
        <v>46</v>
      </c>
      <c r="N98" s="12" t="s">
        <v>52</v>
      </c>
      <c r="O98" s="11" t="s">
        <v>54</v>
      </c>
      <c r="P98" s="11" t="s">
        <v>55</v>
      </c>
      <c r="Q98" s="11" t="s">
        <v>56</v>
      </c>
      <c r="R98" s="12" t="s">
        <v>57</v>
      </c>
      <c r="S98" s="61" t="s">
        <v>4</v>
      </c>
    </row>
    <row r="99" spans="1:19" s="8" customFormat="1" ht="12.75">
      <c r="A99" s="51" t="s">
        <v>41</v>
      </c>
      <c r="B99" s="23">
        <v>1</v>
      </c>
      <c r="C99" s="23"/>
      <c r="D99" s="24"/>
      <c r="E99" s="25">
        <f>SUM(B99:D99)</f>
        <v>1</v>
      </c>
      <c r="F99" s="34"/>
      <c r="G99" s="16"/>
      <c r="H99" s="101"/>
      <c r="I99" s="25">
        <f>SUM(F99:H99)</f>
        <v>0</v>
      </c>
      <c r="J99" s="97">
        <f>+E99+I99</f>
        <v>1</v>
      </c>
      <c r="K99" s="16"/>
      <c r="L99" s="16"/>
      <c r="M99" s="16"/>
      <c r="N99" s="17">
        <f>SUM(K99:M99)</f>
        <v>0</v>
      </c>
      <c r="O99" s="98"/>
      <c r="P99" s="98"/>
      <c r="Q99" s="98"/>
      <c r="R99" s="17">
        <f>SUM(O99:Q99)</f>
        <v>0</v>
      </c>
      <c r="S99" s="99">
        <f>J99+N99+R99</f>
        <v>1</v>
      </c>
    </row>
    <row r="100" spans="1:19" s="8" customFormat="1" ht="12.75">
      <c r="A100" s="178" t="s">
        <v>42</v>
      </c>
      <c r="B100" s="26">
        <v>1</v>
      </c>
      <c r="C100" s="26"/>
      <c r="D100" s="100"/>
      <c r="E100" s="27">
        <f>SUM(B100:D100)</f>
        <v>1</v>
      </c>
      <c r="F100" s="34"/>
      <c r="G100" s="15"/>
      <c r="H100" s="102"/>
      <c r="I100" s="25">
        <f>SUM(F100:H100)</f>
        <v>0</v>
      </c>
      <c r="J100" s="97">
        <f>+E100+I100</f>
        <v>1</v>
      </c>
      <c r="K100" s="15"/>
      <c r="L100" s="15"/>
      <c r="M100" s="15"/>
      <c r="N100" s="73">
        <f>SUM(K100:M100)</f>
        <v>0</v>
      </c>
      <c r="O100" s="93"/>
      <c r="P100" s="93"/>
      <c r="Q100" s="93"/>
      <c r="R100" s="25">
        <f>SUM(O100:Q100)</f>
        <v>0</v>
      </c>
      <c r="S100" s="99">
        <f>J100+N100+R100</f>
        <v>1</v>
      </c>
    </row>
    <row r="101" spans="1:19" s="8" customFormat="1" ht="12.75">
      <c r="A101" s="51" t="s">
        <v>43</v>
      </c>
      <c r="B101" s="43">
        <f aca="true" t="shared" si="39" ref="B101:S101">(B99+B100)*100/B91</f>
        <v>22.22222222222222</v>
      </c>
      <c r="C101" s="43" t="e">
        <f t="shared" si="39"/>
        <v>#DIV/0!</v>
      </c>
      <c r="D101" s="43" t="e">
        <f t="shared" si="39"/>
        <v>#DIV/0!</v>
      </c>
      <c r="E101" s="40">
        <f t="shared" si="39"/>
        <v>22.22222222222222</v>
      </c>
      <c r="F101" s="43" t="e">
        <f t="shared" si="39"/>
        <v>#DIV/0!</v>
      </c>
      <c r="G101" s="43" t="e">
        <f t="shared" si="39"/>
        <v>#DIV/0!</v>
      </c>
      <c r="H101" s="43" t="e">
        <f t="shared" si="39"/>
        <v>#DIV/0!</v>
      </c>
      <c r="I101" s="40" t="e">
        <f t="shared" si="39"/>
        <v>#DIV/0!</v>
      </c>
      <c r="J101" s="96">
        <f t="shared" si="39"/>
        <v>22.22222222222222</v>
      </c>
      <c r="K101" s="43" t="e">
        <f t="shared" si="39"/>
        <v>#DIV/0!</v>
      </c>
      <c r="L101" s="43" t="e">
        <f t="shared" si="39"/>
        <v>#DIV/0!</v>
      </c>
      <c r="M101" s="43" t="e">
        <f t="shared" si="39"/>
        <v>#DIV/0!</v>
      </c>
      <c r="N101" s="40" t="e">
        <f t="shared" si="39"/>
        <v>#DIV/0!</v>
      </c>
      <c r="O101" s="43" t="e">
        <f t="shared" si="39"/>
        <v>#DIV/0!</v>
      </c>
      <c r="P101" s="43" t="e">
        <f t="shared" si="39"/>
        <v>#DIV/0!</v>
      </c>
      <c r="Q101" s="43" t="e">
        <f t="shared" si="39"/>
        <v>#DIV/0!</v>
      </c>
      <c r="R101" s="40" t="e">
        <f t="shared" si="39"/>
        <v>#DIV/0!</v>
      </c>
      <c r="S101" s="96">
        <f t="shared" si="39"/>
        <v>22.22222222222222</v>
      </c>
    </row>
    <row r="102" spans="1:19" s="8" customFormat="1" ht="12.75">
      <c r="A102" s="51" t="s">
        <v>44</v>
      </c>
      <c r="B102" s="23">
        <v>0</v>
      </c>
      <c r="C102" s="16">
        <v>0</v>
      </c>
      <c r="D102" s="24">
        <v>0</v>
      </c>
      <c r="E102" s="25">
        <f>SUM(B102:D102)</f>
        <v>0</v>
      </c>
      <c r="F102" s="16">
        <v>0</v>
      </c>
      <c r="G102" s="16">
        <v>0</v>
      </c>
      <c r="H102" s="101">
        <v>0</v>
      </c>
      <c r="I102" s="17">
        <f>SUM(F102:H102)</f>
        <v>0</v>
      </c>
      <c r="J102" s="97">
        <f>E102+I102</f>
        <v>0</v>
      </c>
      <c r="K102" s="16">
        <v>0</v>
      </c>
      <c r="L102" s="16">
        <v>0</v>
      </c>
      <c r="M102" s="16">
        <v>0</v>
      </c>
      <c r="N102" s="17">
        <f>SUM(K102:M102)</f>
        <v>0</v>
      </c>
      <c r="O102" s="93">
        <v>0</v>
      </c>
      <c r="P102" s="93">
        <v>0</v>
      </c>
      <c r="Q102" s="93">
        <v>0</v>
      </c>
      <c r="R102" s="25">
        <f>SUM(O102:Q102)</f>
        <v>0</v>
      </c>
      <c r="S102" s="99">
        <f>J102+N102+R102</f>
        <v>0</v>
      </c>
    </row>
    <row r="103" spans="1:19" s="8" customFormat="1" ht="12.75">
      <c r="A103" s="51" t="s">
        <v>45</v>
      </c>
      <c r="B103" s="44">
        <f aca="true" t="shared" si="40" ref="B103:Q103">B102/B91*100</f>
        <v>0</v>
      </c>
      <c r="C103" s="44" t="e">
        <f t="shared" si="40"/>
        <v>#DIV/0!</v>
      </c>
      <c r="D103" s="44" t="e">
        <f t="shared" si="40"/>
        <v>#DIV/0!</v>
      </c>
      <c r="E103" s="40">
        <f t="shared" si="40"/>
        <v>0</v>
      </c>
      <c r="F103" s="44" t="e">
        <f t="shared" si="40"/>
        <v>#DIV/0!</v>
      </c>
      <c r="G103" s="44" t="e">
        <f t="shared" si="40"/>
        <v>#DIV/0!</v>
      </c>
      <c r="H103" s="44" t="e">
        <f t="shared" si="40"/>
        <v>#DIV/0!</v>
      </c>
      <c r="I103" s="40" t="e">
        <f t="shared" si="40"/>
        <v>#DIV/0!</v>
      </c>
      <c r="J103" s="96">
        <f t="shared" si="40"/>
        <v>0</v>
      </c>
      <c r="K103" s="44" t="e">
        <f t="shared" si="40"/>
        <v>#DIV/0!</v>
      </c>
      <c r="L103" s="44" t="e">
        <f t="shared" si="40"/>
        <v>#DIV/0!</v>
      </c>
      <c r="M103" s="44" t="e">
        <f t="shared" si="40"/>
        <v>#DIV/0!</v>
      </c>
      <c r="N103" s="40" t="e">
        <f t="shared" si="40"/>
        <v>#DIV/0!</v>
      </c>
      <c r="O103" s="44" t="e">
        <f t="shared" si="40"/>
        <v>#DIV/0!</v>
      </c>
      <c r="P103" s="44" t="e">
        <f t="shared" si="40"/>
        <v>#DIV/0!</v>
      </c>
      <c r="Q103" s="44" t="e">
        <f t="shared" si="40"/>
        <v>#DIV/0!</v>
      </c>
      <c r="R103" s="40" t="e">
        <f>R102/R91*100</f>
        <v>#DIV/0!</v>
      </c>
      <c r="S103" s="96">
        <f>S102/S91*100</f>
        <v>0</v>
      </c>
    </row>
    <row r="104" spans="1:19" s="8" customFormat="1" ht="25.5">
      <c r="A104" s="4" t="s">
        <v>133</v>
      </c>
      <c r="B104" s="11" t="s">
        <v>48</v>
      </c>
      <c r="C104" s="11" t="s">
        <v>47</v>
      </c>
      <c r="D104" s="11" t="s">
        <v>49</v>
      </c>
      <c r="E104" s="12" t="s">
        <v>51</v>
      </c>
      <c r="F104" s="11" t="s">
        <v>58</v>
      </c>
      <c r="G104" s="11" t="s">
        <v>59</v>
      </c>
      <c r="H104" s="11" t="s">
        <v>60</v>
      </c>
      <c r="I104" s="12" t="s">
        <v>53</v>
      </c>
      <c r="J104" s="61" t="s">
        <v>3</v>
      </c>
      <c r="K104" s="11" t="s">
        <v>50</v>
      </c>
      <c r="L104" s="11" t="s">
        <v>78</v>
      </c>
      <c r="M104" s="11" t="s">
        <v>46</v>
      </c>
      <c r="N104" s="12" t="s">
        <v>52</v>
      </c>
      <c r="O104" s="11" t="s">
        <v>54</v>
      </c>
      <c r="P104" s="11" t="s">
        <v>55</v>
      </c>
      <c r="Q104" s="11" t="s">
        <v>56</v>
      </c>
      <c r="R104" s="12" t="s">
        <v>57</v>
      </c>
      <c r="S104" s="61" t="s">
        <v>4</v>
      </c>
    </row>
    <row r="105" spans="1:19" s="8" customFormat="1" ht="12.75">
      <c r="A105" s="186" t="s">
        <v>62</v>
      </c>
      <c r="B105" s="88">
        <f>B90+B75</f>
        <v>12</v>
      </c>
      <c r="C105" s="88">
        <f aca="true" t="shared" si="41" ref="C105:H106">C90+C75</f>
        <v>0</v>
      </c>
      <c r="D105" s="88">
        <f t="shared" si="41"/>
        <v>0</v>
      </c>
      <c r="E105" s="88">
        <f t="shared" si="41"/>
        <v>12</v>
      </c>
      <c r="F105" s="88">
        <f t="shared" si="41"/>
        <v>0</v>
      </c>
      <c r="G105" s="88">
        <f t="shared" si="41"/>
        <v>0</v>
      </c>
      <c r="H105" s="88">
        <f t="shared" si="41"/>
        <v>0</v>
      </c>
      <c r="I105" s="12">
        <f>SUM(F105:H105)</f>
        <v>0</v>
      </c>
      <c r="J105" s="89">
        <f>I105+E105</f>
        <v>12</v>
      </c>
      <c r="K105" s="88">
        <f aca="true" t="shared" si="42" ref="K105:L109">K90+K75</f>
        <v>0</v>
      </c>
      <c r="L105" s="88">
        <f t="shared" si="42"/>
        <v>0</v>
      </c>
      <c r="M105" s="88">
        <f>M90+M75</f>
        <v>0</v>
      </c>
      <c r="N105" s="7">
        <f>SUM(K105:M105)</f>
        <v>0</v>
      </c>
      <c r="O105" s="88">
        <f aca="true" t="shared" si="43" ref="O105:P109">O90+O75</f>
        <v>0</v>
      </c>
      <c r="P105" s="88">
        <f t="shared" si="43"/>
        <v>0</v>
      </c>
      <c r="Q105" s="88">
        <f>Q90+Q75</f>
        <v>0</v>
      </c>
      <c r="R105" s="92">
        <f>SUM(O105:Q105)</f>
        <v>0</v>
      </c>
      <c r="S105" s="59">
        <f>J105+N105+R105</f>
        <v>12</v>
      </c>
    </row>
    <row r="106" spans="1:19" s="8" customFormat="1" ht="12.75">
      <c r="A106" s="187" t="s">
        <v>25</v>
      </c>
      <c r="B106" s="189">
        <f>B91+B76</f>
        <v>48</v>
      </c>
      <c r="C106" s="189">
        <f t="shared" si="41"/>
        <v>0</v>
      </c>
      <c r="D106" s="189">
        <f t="shared" si="41"/>
        <v>0</v>
      </c>
      <c r="E106" s="189">
        <f t="shared" si="41"/>
        <v>48</v>
      </c>
      <c r="F106" s="189">
        <f t="shared" si="41"/>
        <v>0</v>
      </c>
      <c r="G106" s="189">
        <f t="shared" si="41"/>
        <v>0</v>
      </c>
      <c r="H106" s="88">
        <f t="shared" si="41"/>
        <v>0</v>
      </c>
      <c r="I106" s="7">
        <f>SUM(F106:H106)</f>
        <v>0</v>
      </c>
      <c r="J106" s="89">
        <f>I106+E106</f>
        <v>48</v>
      </c>
      <c r="K106" s="88">
        <f t="shared" si="42"/>
        <v>0</v>
      </c>
      <c r="L106" s="88">
        <f t="shared" si="42"/>
        <v>0</v>
      </c>
      <c r="M106" s="88">
        <f>M91+M76</f>
        <v>0</v>
      </c>
      <c r="N106" s="7">
        <f>SUM(K106:M106)</f>
        <v>0</v>
      </c>
      <c r="O106" s="88">
        <f t="shared" si="43"/>
        <v>0</v>
      </c>
      <c r="P106" s="88">
        <f t="shared" si="43"/>
        <v>0</v>
      </c>
      <c r="Q106" s="88">
        <f>Q91+Q76</f>
        <v>0</v>
      </c>
      <c r="R106" s="7">
        <f>SUM(O106:Q106)</f>
        <v>0</v>
      </c>
      <c r="S106" s="59">
        <f>J106+N106+R106</f>
        <v>48</v>
      </c>
    </row>
    <row r="107" spans="1:19" s="8" customFormat="1" ht="12.75">
      <c r="A107" s="187" t="s">
        <v>26</v>
      </c>
      <c r="B107" s="189">
        <f aca="true" t="shared" si="44" ref="B107:G107">B77+B92</f>
        <v>242</v>
      </c>
      <c r="C107" s="189">
        <f t="shared" si="44"/>
        <v>0</v>
      </c>
      <c r="D107" s="189">
        <f t="shared" si="44"/>
        <v>0</v>
      </c>
      <c r="E107" s="189">
        <f t="shared" si="44"/>
        <v>242</v>
      </c>
      <c r="F107" s="189">
        <f t="shared" si="44"/>
        <v>0</v>
      </c>
      <c r="G107" s="189">
        <f t="shared" si="44"/>
        <v>0</v>
      </c>
      <c r="H107" s="88">
        <f>H92+H77</f>
        <v>0</v>
      </c>
      <c r="I107" s="7">
        <f>SUM(F107:H107)</f>
        <v>0</v>
      </c>
      <c r="J107" s="89">
        <f>I107+E107</f>
        <v>242</v>
      </c>
      <c r="K107" s="88">
        <f t="shared" si="42"/>
        <v>0</v>
      </c>
      <c r="L107" s="88">
        <f t="shared" si="42"/>
        <v>0</v>
      </c>
      <c r="M107" s="88">
        <f>M92+M77</f>
        <v>0</v>
      </c>
      <c r="N107" s="7">
        <f>SUM(K107:M107)</f>
        <v>0</v>
      </c>
      <c r="O107" s="88">
        <f t="shared" si="43"/>
        <v>0</v>
      </c>
      <c r="P107" s="88">
        <f t="shared" si="43"/>
        <v>0</v>
      </c>
      <c r="Q107" s="88">
        <f>Q92+Q77</f>
        <v>0</v>
      </c>
      <c r="R107" s="7">
        <f>SUM(O107:Q107)</f>
        <v>0</v>
      </c>
      <c r="S107" s="59">
        <f>J107+N107+R107</f>
        <v>242</v>
      </c>
    </row>
    <row r="108" spans="1:19" s="8" customFormat="1" ht="12.75">
      <c r="A108" s="187" t="s">
        <v>27</v>
      </c>
      <c r="B108" s="189">
        <f>B93+B78</f>
        <v>276</v>
      </c>
      <c r="C108" s="189">
        <f aca="true" t="shared" si="45" ref="C108:H109">C93+C78</f>
        <v>0</v>
      </c>
      <c r="D108" s="189">
        <f t="shared" si="45"/>
        <v>0</v>
      </c>
      <c r="E108" s="189">
        <f t="shared" si="45"/>
        <v>276</v>
      </c>
      <c r="F108" s="189">
        <f t="shared" si="45"/>
        <v>0</v>
      </c>
      <c r="G108" s="189">
        <f t="shared" si="45"/>
        <v>0</v>
      </c>
      <c r="H108" s="88">
        <f t="shared" si="45"/>
        <v>0</v>
      </c>
      <c r="I108" s="7">
        <f>SUM(F108:H108)</f>
        <v>0</v>
      </c>
      <c r="J108" s="89">
        <f>I108+E108</f>
        <v>276</v>
      </c>
      <c r="K108" s="88">
        <f t="shared" si="42"/>
        <v>0</v>
      </c>
      <c r="L108" s="88">
        <f t="shared" si="42"/>
        <v>0</v>
      </c>
      <c r="M108" s="88">
        <f>M93+M78</f>
        <v>0</v>
      </c>
      <c r="N108" s="7">
        <f>SUM(K108:M108)</f>
        <v>0</v>
      </c>
      <c r="O108" s="88">
        <f t="shared" si="43"/>
        <v>0</v>
      </c>
      <c r="P108" s="88">
        <f t="shared" si="43"/>
        <v>0</v>
      </c>
      <c r="Q108" s="88">
        <f>Q93+Q78</f>
        <v>0</v>
      </c>
      <c r="R108" s="7">
        <f>SUM(O108:Q108)</f>
        <v>0</v>
      </c>
      <c r="S108" s="59">
        <f>J108+N108+R108</f>
        <v>276</v>
      </c>
    </row>
    <row r="109" spans="1:19" s="8" customFormat="1" ht="12.75">
      <c r="A109" s="187" t="s">
        <v>63</v>
      </c>
      <c r="B109" s="189">
        <f>B94+B79</f>
        <v>372</v>
      </c>
      <c r="C109" s="189">
        <f t="shared" si="45"/>
        <v>0</v>
      </c>
      <c r="D109" s="189">
        <f t="shared" si="45"/>
        <v>0</v>
      </c>
      <c r="E109" s="189">
        <f t="shared" si="45"/>
        <v>372</v>
      </c>
      <c r="F109" s="189">
        <f t="shared" si="45"/>
        <v>0</v>
      </c>
      <c r="G109" s="189">
        <f t="shared" si="45"/>
        <v>0</v>
      </c>
      <c r="H109" s="88">
        <f t="shared" si="45"/>
        <v>0</v>
      </c>
      <c r="I109" s="7">
        <f>SUM(F109:H109)</f>
        <v>0</v>
      </c>
      <c r="J109" s="89">
        <f>I109+E109</f>
        <v>372</v>
      </c>
      <c r="K109" s="88">
        <f t="shared" si="42"/>
        <v>0</v>
      </c>
      <c r="L109" s="88">
        <f t="shared" si="42"/>
        <v>0</v>
      </c>
      <c r="M109" s="88">
        <f>M94+M79</f>
        <v>0</v>
      </c>
      <c r="N109" s="7">
        <f>SUM(K109:M109)</f>
        <v>0</v>
      </c>
      <c r="O109" s="88">
        <f t="shared" si="43"/>
        <v>0</v>
      </c>
      <c r="P109" s="88">
        <f t="shared" si="43"/>
        <v>0</v>
      </c>
      <c r="Q109" s="88">
        <f>Q94+Q79</f>
        <v>0</v>
      </c>
      <c r="R109" s="7">
        <f>SUM(O109:Q109)</f>
        <v>0</v>
      </c>
      <c r="S109" s="59">
        <f>J109+N109+R109</f>
        <v>372</v>
      </c>
    </row>
    <row r="110" spans="1:19" s="8" customFormat="1" ht="12.75">
      <c r="A110" s="187" t="s">
        <v>28</v>
      </c>
      <c r="B110" s="39">
        <f aca="true" t="shared" si="46" ref="B110:S110">(B108*100)/B109</f>
        <v>74.19354838709677</v>
      </c>
      <c r="C110" s="39" t="e">
        <f t="shared" si="46"/>
        <v>#DIV/0!</v>
      </c>
      <c r="D110" s="39" t="e">
        <f t="shared" si="46"/>
        <v>#DIV/0!</v>
      </c>
      <c r="E110" s="39">
        <f t="shared" si="46"/>
        <v>74.19354838709677</v>
      </c>
      <c r="F110" s="39" t="e">
        <f t="shared" si="46"/>
        <v>#DIV/0!</v>
      </c>
      <c r="G110" s="39" t="e">
        <f t="shared" si="46"/>
        <v>#DIV/0!</v>
      </c>
      <c r="H110" s="39" t="e">
        <f t="shared" si="46"/>
        <v>#DIV/0!</v>
      </c>
      <c r="I110" s="40" t="e">
        <f t="shared" si="46"/>
        <v>#DIV/0!</v>
      </c>
      <c r="J110" s="90">
        <f t="shared" si="46"/>
        <v>74.19354838709677</v>
      </c>
      <c r="K110" s="39" t="e">
        <f t="shared" si="46"/>
        <v>#DIV/0!</v>
      </c>
      <c r="L110" s="39" t="e">
        <f t="shared" si="46"/>
        <v>#DIV/0!</v>
      </c>
      <c r="M110" s="39" t="e">
        <f t="shared" si="46"/>
        <v>#DIV/0!</v>
      </c>
      <c r="N110" s="94" t="e">
        <f t="shared" si="46"/>
        <v>#DIV/0!</v>
      </c>
      <c r="O110" s="39" t="e">
        <f t="shared" si="46"/>
        <v>#DIV/0!</v>
      </c>
      <c r="P110" s="39" t="e">
        <f>(P108*100)/P109</f>
        <v>#DIV/0!</v>
      </c>
      <c r="Q110" s="39" t="e">
        <f>(Q108*100)/Q109</f>
        <v>#DIV/0!</v>
      </c>
      <c r="R110" s="94" t="e">
        <f t="shared" si="46"/>
        <v>#DIV/0!</v>
      </c>
      <c r="S110" s="95">
        <f t="shared" si="46"/>
        <v>74.19354838709677</v>
      </c>
    </row>
    <row r="111" spans="1:19" s="8" customFormat="1" ht="12.75">
      <c r="A111" s="187" t="s">
        <v>29</v>
      </c>
      <c r="B111" s="39">
        <f aca="true" t="shared" si="47" ref="B111:S112">B106/B105</f>
        <v>4</v>
      </c>
      <c r="C111" s="39" t="e">
        <f t="shared" si="47"/>
        <v>#DIV/0!</v>
      </c>
      <c r="D111" s="39" t="e">
        <f t="shared" si="47"/>
        <v>#DIV/0!</v>
      </c>
      <c r="E111" s="39">
        <f t="shared" si="47"/>
        <v>4</v>
      </c>
      <c r="F111" s="39" t="e">
        <f t="shared" si="47"/>
        <v>#DIV/0!</v>
      </c>
      <c r="G111" s="39" t="e">
        <f t="shared" si="47"/>
        <v>#DIV/0!</v>
      </c>
      <c r="H111" s="39" t="e">
        <f t="shared" si="47"/>
        <v>#DIV/0!</v>
      </c>
      <c r="I111" s="40" t="e">
        <f t="shared" si="47"/>
        <v>#DIV/0!</v>
      </c>
      <c r="J111" s="96">
        <f t="shared" si="47"/>
        <v>4</v>
      </c>
      <c r="K111" s="39" t="e">
        <f t="shared" si="47"/>
        <v>#DIV/0!</v>
      </c>
      <c r="L111" s="39" t="e">
        <f t="shared" si="47"/>
        <v>#DIV/0!</v>
      </c>
      <c r="M111" s="39" t="e">
        <f t="shared" si="47"/>
        <v>#DIV/0!</v>
      </c>
      <c r="N111" s="40" t="e">
        <f t="shared" si="47"/>
        <v>#DIV/0!</v>
      </c>
      <c r="O111" s="39" t="e">
        <f t="shared" si="47"/>
        <v>#DIV/0!</v>
      </c>
      <c r="P111" s="39" t="e">
        <f>P106/P105</f>
        <v>#DIV/0!</v>
      </c>
      <c r="Q111" s="39" t="e">
        <f>Q106/Q105</f>
        <v>#DIV/0!</v>
      </c>
      <c r="R111" s="40" t="e">
        <f t="shared" si="47"/>
        <v>#DIV/0!</v>
      </c>
      <c r="S111" s="96">
        <f t="shared" si="47"/>
        <v>4</v>
      </c>
    </row>
    <row r="112" spans="1:19" s="8" customFormat="1" ht="12.75">
      <c r="A112" s="187" t="s">
        <v>30</v>
      </c>
      <c r="B112" s="39">
        <f t="shared" si="47"/>
        <v>5.041666666666667</v>
      </c>
      <c r="C112" s="39" t="e">
        <f t="shared" si="47"/>
        <v>#DIV/0!</v>
      </c>
      <c r="D112" s="39" t="e">
        <f t="shared" si="47"/>
        <v>#DIV/0!</v>
      </c>
      <c r="E112" s="39">
        <f t="shared" si="47"/>
        <v>5.041666666666667</v>
      </c>
      <c r="F112" s="39" t="e">
        <f t="shared" si="47"/>
        <v>#DIV/0!</v>
      </c>
      <c r="G112" s="39" t="e">
        <f t="shared" si="47"/>
        <v>#DIV/0!</v>
      </c>
      <c r="H112" s="39" t="e">
        <f t="shared" si="47"/>
        <v>#DIV/0!</v>
      </c>
      <c r="I112" s="40" t="e">
        <f t="shared" si="47"/>
        <v>#DIV/0!</v>
      </c>
      <c r="J112" s="96">
        <f t="shared" si="47"/>
        <v>5.041666666666667</v>
      </c>
      <c r="K112" s="39" t="e">
        <f t="shared" si="47"/>
        <v>#DIV/0!</v>
      </c>
      <c r="L112" s="39" t="e">
        <f t="shared" si="47"/>
        <v>#DIV/0!</v>
      </c>
      <c r="M112" s="39" t="e">
        <f t="shared" si="47"/>
        <v>#DIV/0!</v>
      </c>
      <c r="N112" s="40" t="e">
        <f t="shared" si="47"/>
        <v>#DIV/0!</v>
      </c>
      <c r="O112" s="39" t="e">
        <f t="shared" si="47"/>
        <v>#DIV/0!</v>
      </c>
      <c r="P112" s="39" t="e">
        <f>P107/P106</f>
        <v>#DIV/0!</v>
      </c>
      <c r="Q112" s="39" t="e">
        <f>Q107/Q106</f>
        <v>#DIV/0!</v>
      </c>
      <c r="R112" s="40" t="e">
        <f t="shared" si="47"/>
        <v>#DIV/0!</v>
      </c>
      <c r="S112" s="96">
        <f t="shared" si="47"/>
        <v>5.041666666666667</v>
      </c>
    </row>
    <row r="113" spans="1:19" s="8" customFormat="1" ht="25.5">
      <c r="A113" s="11" t="s">
        <v>134</v>
      </c>
      <c r="B113" s="11" t="s">
        <v>48</v>
      </c>
      <c r="C113" s="11" t="s">
        <v>47</v>
      </c>
      <c r="D113" s="11" t="s">
        <v>49</v>
      </c>
      <c r="E113" s="12" t="s">
        <v>51</v>
      </c>
      <c r="F113" s="11" t="s">
        <v>58</v>
      </c>
      <c r="G113" s="11" t="s">
        <v>59</v>
      </c>
      <c r="H113" s="11" t="s">
        <v>60</v>
      </c>
      <c r="I113" s="12" t="s">
        <v>53</v>
      </c>
      <c r="J113" s="61" t="s">
        <v>3</v>
      </c>
      <c r="K113" s="11" t="s">
        <v>50</v>
      </c>
      <c r="L113" s="11" t="s">
        <v>77</v>
      </c>
      <c r="M113" s="11" t="s">
        <v>46</v>
      </c>
      <c r="N113" s="12" t="s">
        <v>52</v>
      </c>
      <c r="O113" s="11" t="s">
        <v>54</v>
      </c>
      <c r="P113" s="11" t="s">
        <v>55</v>
      </c>
      <c r="Q113" s="11" t="s">
        <v>56</v>
      </c>
      <c r="R113" s="12" t="s">
        <v>57</v>
      </c>
      <c r="S113" s="61" t="s">
        <v>4</v>
      </c>
    </row>
    <row r="114" spans="1:19" s="8" customFormat="1" ht="12.75">
      <c r="A114" s="51" t="s">
        <v>41</v>
      </c>
      <c r="B114" s="23">
        <f aca="true" t="shared" si="48" ref="B114:D115">B99+B84</f>
        <v>1</v>
      </c>
      <c r="C114" s="23">
        <f t="shared" si="48"/>
        <v>0</v>
      </c>
      <c r="D114" s="23">
        <f t="shared" si="48"/>
        <v>0</v>
      </c>
      <c r="E114" s="23">
        <f>D114+C114+B114</f>
        <v>1</v>
      </c>
      <c r="F114" s="23"/>
      <c r="G114" s="23"/>
      <c r="H114" s="23"/>
      <c r="I114" s="25">
        <f>SUM(F114:H114)</f>
        <v>0</v>
      </c>
      <c r="J114" s="97">
        <f>+E114+I114</f>
        <v>1</v>
      </c>
      <c r="K114" s="23"/>
      <c r="L114" s="23"/>
      <c r="M114" s="23"/>
      <c r="N114" s="25">
        <f>SUM(K114:M114)</f>
        <v>0</v>
      </c>
      <c r="O114" s="23"/>
      <c r="P114" s="23"/>
      <c r="Q114" s="23"/>
      <c r="R114" s="25">
        <f>SUM(O114:Q114)</f>
        <v>0</v>
      </c>
      <c r="S114" s="99">
        <f>J114+N114+R114</f>
        <v>1</v>
      </c>
    </row>
    <row r="115" spans="1:19" s="8" customFormat="1" ht="12.75">
      <c r="A115" s="178" t="s">
        <v>42</v>
      </c>
      <c r="B115" s="23">
        <f t="shared" si="48"/>
        <v>3</v>
      </c>
      <c r="C115" s="23">
        <f t="shared" si="48"/>
        <v>0</v>
      </c>
      <c r="D115" s="23">
        <f t="shared" si="48"/>
        <v>0</v>
      </c>
      <c r="E115" s="23">
        <f>D115+C115+B115</f>
        <v>3</v>
      </c>
      <c r="F115" s="23"/>
      <c r="G115" s="23"/>
      <c r="H115" s="23"/>
      <c r="I115" s="25">
        <f>SUM(F115:H115)</f>
        <v>0</v>
      </c>
      <c r="J115" s="97">
        <f>E115+I115</f>
        <v>3</v>
      </c>
      <c r="K115" s="23"/>
      <c r="L115" s="23"/>
      <c r="M115" s="23"/>
      <c r="N115" s="25">
        <f>SUM(K115:M115)</f>
        <v>0</v>
      </c>
      <c r="O115" s="23"/>
      <c r="P115" s="23"/>
      <c r="Q115" s="23"/>
      <c r="R115" s="25">
        <f>SUM(O115:Q115)</f>
        <v>0</v>
      </c>
      <c r="S115" s="99">
        <f>J115+N115+R115</f>
        <v>3</v>
      </c>
    </row>
    <row r="116" spans="1:19" s="8" customFormat="1" ht="12.75">
      <c r="A116" s="51" t="s">
        <v>43</v>
      </c>
      <c r="B116" s="43">
        <f>(B114+B115)*100/B106</f>
        <v>8.333333333333334</v>
      </c>
      <c r="C116" s="43" t="e">
        <f>(C114+C115)*100/C106</f>
        <v>#DIV/0!</v>
      </c>
      <c r="D116" s="43" t="e">
        <f>(D114+D115)*100/D106</f>
        <v>#DIV/0!</v>
      </c>
      <c r="E116" s="43">
        <f aca="true" t="shared" si="49" ref="E116:N116">(E114+E115)*100/E106</f>
        <v>8.333333333333334</v>
      </c>
      <c r="F116" s="43" t="e">
        <f t="shared" si="49"/>
        <v>#DIV/0!</v>
      </c>
      <c r="G116" s="43" t="e">
        <f t="shared" si="49"/>
        <v>#DIV/0!</v>
      </c>
      <c r="H116" s="43" t="e">
        <f t="shared" si="49"/>
        <v>#DIV/0!</v>
      </c>
      <c r="I116" s="190" t="e">
        <f t="shared" si="49"/>
        <v>#DIV/0!</v>
      </c>
      <c r="J116" s="96">
        <f t="shared" si="49"/>
        <v>8.333333333333334</v>
      </c>
      <c r="K116" s="43" t="e">
        <f t="shared" si="49"/>
        <v>#DIV/0!</v>
      </c>
      <c r="L116" s="43" t="e">
        <f t="shared" si="49"/>
        <v>#DIV/0!</v>
      </c>
      <c r="M116" s="43" t="e">
        <f>(M114+M115)*100/M106</f>
        <v>#DIV/0!</v>
      </c>
      <c r="N116" s="190" t="e">
        <f t="shared" si="49"/>
        <v>#DIV/0!</v>
      </c>
      <c r="O116" s="43" t="e">
        <f>(O114+O115)*100/O106</f>
        <v>#DIV/0!</v>
      </c>
      <c r="P116" s="43" t="e">
        <f>(P114+P115)*100/P106</f>
        <v>#DIV/0!</v>
      </c>
      <c r="Q116" s="43" t="e">
        <f>(Q114+Q115)*100/Q106</f>
        <v>#DIV/0!</v>
      </c>
      <c r="R116" s="190" t="e">
        <f>(R114+R115)*100/R106</f>
        <v>#DIV/0!</v>
      </c>
      <c r="S116" s="96">
        <f>(S114+S115)*100/S106</f>
        <v>8.333333333333334</v>
      </c>
    </row>
    <row r="117" spans="1:19" s="8" customFormat="1" ht="12.75">
      <c r="A117" s="51" t="s">
        <v>44</v>
      </c>
      <c r="B117" s="23">
        <f>B102+B87</f>
        <v>0</v>
      </c>
      <c r="C117" s="23">
        <f>C102+C87</f>
        <v>0</v>
      </c>
      <c r="D117" s="23">
        <f>D102+D87</f>
        <v>0</v>
      </c>
      <c r="E117" s="23">
        <f>D117+C117+B117</f>
        <v>0</v>
      </c>
      <c r="F117" s="23"/>
      <c r="G117" s="23"/>
      <c r="H117" s="23"/>
      <c r="I117" s="25">
        <f>SUM(F117:H117)</f>
        <v>0</v>
      </c>
      <c r="J117" s="97">
        <f>E117+I117</f>
        <v>0</v>
      </c>
      <c r="K117" s="23"/>
      <c r="L117" s="23"/>
      <c r="M117" s="23"/>
      <c r="N117" s="25">
        <f>SUM(K117:M117)</f>
        <v>0</v>
      </c>
      <c r="O117" s="23"/>
      <c r="P117" s="23"/>
      <c r="Q117" s="23"/>
      <c r="R117" s="25">
        <f>SUM(O117:Q117)</f>
        <v>0</v>
      </c>
      <c r="S117" s="99">
        <f>J117+N117+R117</f>
        <v>0</v>
      </c>
    </row>
    <row r="118" spans="1:19" s="8" customFormat="1" ht="12.75">
      <c r="A118" s="51" t="s">
        <v>45</v>
      </c>
      <c r="B118" s="44">
        <v>0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 t="e">
        <f aca="true" t="shared" si="50" ref="H118:N118">H117/H106*100</f>
        <v>#DIV/0!</v>
      </c>
      <c r="I118" s="40" t="e">
        <f t="shared" si="50"/>
        <v>#DIV/0!</v>
      </c>
      <c r="J118" s="96">
        <f t="shared" si="50"/>
        <v>0</v>
      </c>
      <c r="K118" s="44" t="e">
        <f t="shared" si="50"/>
        <v>#DIV/0!</v>
      </c>
      <c r="L118" s="44" t="e">
        <f t="shared" si="50"/>
        <v>#DIV/0!</v>
      </c>
      <c r="M118" s="44" t="e">
        <f t="shared" si="50"/>
        <v>#DIV/0!</v>
      </c>
      <c r="N118" s="40" t="e">
        <f t="shared" si="50"/>
        <v>#DIV/0!</v>
      </c>
      <c r="O118" s="44" t="e">
        <f>O117/O106*100</f>
        <v>#DIV/0!</v>
      </c>
      <c r="P118" s="44" t="e">
        <f>P117/P106*100</f>
        <v>#DIV/0!</v>
      </c>
      <c r="Q118" s="44" t="e">
        <f>Q117/Q106*100</f>
        <v>#DIV/0!</v>
      </c>
      <c r="R118" s="40" t="e">
        <f>R117/R106*100</f>
        <v>#DIV/0!</v>
      </c>
      <c r="S118" s="96">
        <f>S117/S106*100</f>
        <v>0</v>
      </c>
    </row>
    <row r="119" spans="1:19" s="8" customFormat="1" ht="25.5">
      <c r="A119" s="4" t="s">
        <v>130</v>
      </c>
      <c r="B119" s="11" t="s">
        <v>48</v>
      </c>
      <c r="C119" s="11" t="s">
        <v>47</v>
      </c>
      <c r="D119" s="11" t="s">
        <v>49</v>
      </c>
      <c r="E119" s="12" t="s">
        <v>51</v>
      </c>
      <c r="F119" s="11" t="s">
        <v>58</v>
      </c>
      <c r="G119" s="11" t="s">
        <v>59</v>
      </c>
      <c r="H119" s="11" t="s">
        <v>60</v>
      </c>
      <c r="I119" s="12" t="s">
        <v>53</v>
      </c>
      <c r="J119" s="61" t="s">
        <v>3</v>
      </c>
      <c r="K119" s="11" t="s">
        <v>50</v>
      </c>
      <c r="L119" s="11" t="s">
        <v>78</v>
      </c>
      <c r="M119" s="11" t="s">
        <v>46</v>
      </c>
      <c r="N119" s="12" t="s">
        <v>52</v>
      </c>
      <c r="O119" s="11" t="s">
        <v>54</v>
      </c>
      <c r="P119" s="11" t="s">
        <v>55</v>
      </c>
      <c r="Q119" s="11" t="s">
        <v>56</v>
      </c>
      <c r="R119" s="12" t="s">
        <v>57</v>
      </c>
      <c r="S119" s="61" t="s">
        <v>4</v>
      </c>
    </row>
    <row r="120" spans="1:19" s="8" customFormat="1" ht="12.75">
      <c r="A120" s="186" t="s">
        <v>62</v>
      </c>
      <c r="B120" s="88">
        <f aca="true" t="shared" si="51" ref="B120:D124">B90+B75+B66</f>
        <v>52</v>
      </c>
      <c r="C120" s="88">
        <f t="shared" si="51"/>
        <v>0</v>
      </c>
      <c r="D120" s="88">
        <f t="shared" si="51"/>
        <v>0</v>
      </c>
      <c r="E120" s="7">
        <f>SUM(B120:D120)</f>
        <v>52</v>
      </c>
      <c r="F120" s="88">
        <f aca="true" t="shared" si="52" ref="F120:H124">F90+F75+F66</f>
        <v>0</v>
      </c>
      <c r="G120" s="88">
        <f t="shared" si="52"/>
        <v>0</v>
      </c>
      <c r="H120" s="88">
        <f t="shared" si="52"/>
        <v>0</v>
      </c>
      <c r="I120" s="12">
        <f>SUM(F120:H120)</f>
        <v>0</v>
      </c>
      <c r="J120" s="89">
        <f>+E120+I120</f>
        <v>52</v>
      </c>
      <c r="K120" s="88">
        <f aca="true" t="shared" si="53" ref="K120:L124">K90+K75+K66</f>
        <v>0</v>
      </c>
      <c r="L120" s="88">
        <f t="shared" si="53"/>
        <v>0</v>
      </c>
      <c r="M120" s="88">
        <f>M90+M75+M66</f>
        <v>0</v>
      </c>
      <c r="N120" s="7">
        <f>SUM(K120:M120)</f>
        <v>0</v>
      </c>
      <c r="O120" s="88">
        <f aca="true" t="shared" si="54" ref="O120:P124">O90+O75+O66</f>
        <v>0</v>
      </c>
      <c r="P120" s="88">
        <f t="shared" si="54"/>
        <v>0</v>
      </c>
      <c r="Q120" s="88">
        <f>Q90+Q75+Q66</f>
        <v>0</v>
      </c>
      <c r="R120" s="92">
        <f>SUM(O120:Q120)</f>
        <v>0</v>
      </c>
      <c r="S120" s="59">
        <f>J120+N120+R120</f>
        <v>52</v>
      </c>
    </row>
    <row r="121" spans="1:19" s="8" customFormat="1" ht="12.75">
      <c r="A121" s="187" t="s">
        <v>25</v>
      </c>
      <c r="B121" s="88">
        <f t="shared" si="51"/>
        <v>370</v>
      </c>
      <c r="C121" s="88">
        <f t="shared" si="51"/>
        <v>0</v>
      </c>
      <c r="D121" s="88">
        <f t="shared" si="51"/>
        <v>0</v>
      </c>
      <c r="E121" s="7">
        <f>SUM(B121:D121)</f>
        <v>370</v>
      </c>
      <c r="F121" s="88">
        <f t="shared" si="52"/>
        <v>0</v>
      </c>
      <c r="G121" s="88">
        <f t="shared" si="52"/>
        <v>0</v>
      </c>
      <c r="H121" s="88">
        <f t="shared" si="52"/>
        <v>0</v>
      </c>
      <c r="I121" s="7">
        <f>SUM(F121:H121)</f>
        <v>0</v>
      </c>
      <c r="J121" s="89">
        <f>+E121+I121</f>
        <v>370</v>
      </c>
      <c r="K121" s="88">
        <f t="shared" si="53"/>
        <v>0</v>
      </c>
      <c r="L121" s="88">
        <f t="shared" si="53"/>
        <v>0</v>
      </c>
      <c r="M121" s="88">
        <f>M91+M76+M67</f>
        <v>0</v>
      </c>
      <c r="N121" s="7">
        <f>SUM(K121:M121)</f>
        <v>0</v>
      </c>
      <c r="O121" s="88">
        <f t="shared" si="54"/>
        <v>0</v>
      </c>
      <c r="P121" s="88">
        <f t="shared" si="54"/>
        <v>0</v>
      </c>
      <c r="Q121" s="88">
        <f>Q91+Q76+Q67</f>
        <v>0</v>
      </c>
      <c r="R121" s="7">
        <f>SUM(O121:Q121)</f>
        <v>0</v>
      </c>
      <c r="S121" s="59">
        <f>J121+N121+R121</f>
        <v>370</v>
      </c>
    </row>
    <row r="122" spans="1:19" s="8" customFormat="1" ht="12.75">
      <c r="A122" s="187" t="s">
        <v>26</v>
      </c>
      <c r="B122" s="88">
        <f t="shared" si="51"/>
        <v>2337</v>
      </c>
      <c r="C122" s="88">
        <f t="shared" si="51"/>
        <v>0</v>
      </c>
      <c r="D122" s="88">
        <f t="shared" si="51"/>
        <v>0</v>
      </c>
      <c r="E122" s="7">
        <f>SUM(B122:D122)</f>
        <v>2337</v>
      </c>
      <c r="F122" s="88">
        <f t="shared" si="52"/>
        <v>0</v>
      </c>
      <c r="G122" s="88">
        <f t="shared" si="52"/>
        <v>0</v>
      </c>
      <c r="H122" s="88">
        <f t="shared" si="52"/>
        <v>0</v>
      </c>
      <c r="I122" s="7">
        <f>SUM(F122:H122)</f>
        <v>0</v>
      </c>
      <c r="J122" s="89">
        <f>+E122+I122</f>
        <v>2337</v>
      </c>
      <c r="K122" s="88">
        <f t="shared" si="53"/>
        <v>0</v>
      </c>
      <c r="L122" s="88">
        <f t="shared" si="53"/>
        <v>0</v>
      </c>
      <c r="M122" s="88">
        <f>M92+M77+M68</f>
        <v>0</v>
      </c>
      <c r="N122" s="7">
        <f>SUM(K122:M122)</f>
        <v>0</v>
      </c>
      <c r="O122" s="88">
        <f t="shared" si="54"/>
        <v>0</v>
      </c>
      <c r="P122" s="88">
        <f t="shared" si="54"/>
        <v>0</v>
      </c>
      <c r="Q122" s="88">
        <f>Q92+Q77+Q68</f>
        <v>0</v>
      </c>
      <c r="R122" s="7">
        <f>SUM(O122:Q122)</f>
        <v>0</v>
      </c>
      <c r="S122" s="59">
        <f>J122+N122+R122</f>
        <v>2337</v>
      </c>
    </row>
    <row r="123" spans="1:19" s="8" customFormat="1" ht="12.75">
      <c r="A123" s="187" t="s">
        <v>27</v>
      </c>
      <c r="B123" s="88">
        <f t="shared" si="51"/>
        <v>1479</v>
      </c>
      <c r="C123" s="88">
        <f t="shared" si="51"/>
        <v>0</v>
      </c>
      <c r="D123" s="88">
        <f t="shared" si="51"/>
        <v>0</v>
      </c>
      <c r="E123" s="7">
        <f>SUM(B123:D123)</f>
        <v>1479</v>
      </c>
      <c r="F123" s="88">
        <f t="shared" si="52"/>
        <v>0</v>
      </c>
      <c r="G123" s="88">
        <f t="shared" si="52"/>
        <v>0</v>
      </c>
      <c r="H123" s="88">
        <f t="shared" si="52"/>
        <v>0</v>
      </c>
      <c r="I123" s="7">
        <f>SUM(F123:H123)</f>
        <v>0</v>
      </c>
      <c r="J123" s="89">
        <f>+E123+I123</f>
        <v>1479</v>
      </c>
      <c r="K123" s="88">
        <f t="shared" si="53"/>
        <v>0</v>
      </c>
      <c r="L123" s="88">
        <f t="shared" si="53"/>
        <v>0</v>
      </c>
      <c r="M123" s="88">
        <f>M93+M78+M69</f>
        <v>0</v>
      </c>
      <c r="N123" s="7">
        <f>SUM(K123:M123)</f>
        <v>0</v>
      </c>
      <c r="O123" s="88">
        <f t="shared" si="54"/>
        <v>0</v>
      </c>
      <c r="P123" s="88">
        <f t="shared" si="54"/>
        <v>0</v>
      </c>
      <c r="Q123" s="88">
        <f>Q93+Q78+Q69</f>
        <v>0</v>
      </c>
      <c r="R123" s="7">
        <f>SUM(O123:Q123)</f>
        <v>0</v>
      </c>
      <c r="S123" s="59">
        <f>J123+N123+R123</f>
        <v>1479</v>
      </c>
    </row>
    <row r="124" spans="1:19" s="8" customFormat="1" ht="12.75">
      <c r="A124" s="187" t="s">
        <v>63</v>
      </c>
      <c r="B124" s="88">
        <f t="shared" si="51"/>
        <v>1624</v>
      </c>
      <c r="C124" s="88">
        <f t="shared" si="51"/>
        <v>0</v>
      </c>
      <c r="D124" s="88">
        <f t="shared" si="51"/>
        <v>0</v>
      </c>
      <c r="E124" s="7">
        <f>SUM(B124:D124)</f>
        <v>1624</v>
      </c>
      <c r="F124" s="88">
        <f t="shared" si="52"/>
        <v>0</v>
      </c>
      <c r="G124" s="88">
        <f t="shared" si="52"/>
        <v>0</v>
      </c>
      <c r="H124" s="88">
        <f t="shared" si="52"/>
        <v>0</v>
      </c>
      <c r="I124" s="7">
        <f>SUM(F124:H124)</f>
        <v>0</v>
      </c>
      <c r="J124" s="89">
        <f>+E124+I124</f>
        <v>1624</v>
      </c>
      <c r="K124" s="88">
        <f t="shared" si="53"/>
        <v>0</v>
      </c>
      <c r="L124" s="88">
        <f t="shared" si="53"/>
        <v>0</v>
      </c>
      <c r="M124" s="88">
        <f>M94+M79+M70</f>
        <v>0</v>
      </c>
      <c r="N124" s="7">
        <f>SUM(K124:M124)</f>
        <v>0</v>
      </c>
      <c r="O124" s="88">
        <f t="shared" si="54"/>
        <v>0</v>
      </c>
      <c r="P124" s="88">
        <f t="shared" si="54"/>
        <v>0</v>
      </c>
      <c r="Q124" s="88">
        <f>Q94+Q79+Q70</f>
        <v>0</v>
      </c>
      <c r="R124" s="7">
        <f>SUM(O124:Q124)</f>
        <v>0</v>
      </c>
      <c r="S124" s="59">
        <f>J124+N124+R124</f>
        <v>1624</v>
      </c>
    </row>
    <row r="125" spans="1:19" s="8" customFormat="1" ht="12.75">
      <c r="A125" s="187" t="s">
        <v>28</v>
      </c>
      <c r="B125" s="39">
        <f>(B123*100)/B124</f>
        <v>91.07142857142857</v>
      </c>
      <c r="C125" s="39" t="e">
        <f aca="true" t="shared" si="55" ref="C125:S125">(C123*100)/C124</f>
        <v>#DIV/0!</v>
      </c>
      <c r="D125" s="39" t="e">
        <f t="shared" si="55"/>
        <v>#DIV/0!</v>
      </c>
      <c r="E125" s="40">
        <f t="shared" si="55"/>
        <v>91.07142857142857</v>
      </c>
      <c r="F125" s="39" t="e">
        <f t="shared" si="55"/>
        <v>#DIV/0!</v>
      </c>
      <c r="G125" s="39" t="e">
        <f t="shared" si="55"/>
        <v>#DIV/0!</v>
      </c>
      <c r="H125" s="39" t="e">
        <f t="shared" si="55"/>
        <v>#DIV/0!</v>
      </c>
      <c r="I125" s="40" t="e">
        <f t="shared" si="55"/>
        <v>#DIV/0!</v>
      </c>
      <c r="J125" s="90">
        <f t="shared" si="55"/>
        <v>91.07142857142857</v>
      </c>
      <c r="K125" s="39" t="e">
        <f t="shared" si="55"/>
        <v>#DIV/0!</v>
      </c>
      <c r="L125" s="39" t="e">
        <f t="shared" si="55"/>
        <v>#DIV/0!</v>
      </c>
      <c r="M125" s="39" t="e">
        <f t="shared" si="55"/>
        <v>#DIV/0!</v>
      </c>
      <c r="N125" s="94" t="e">
        <f t="shared" si="55"/>
        <v>#DIV/0!</v>
      </c>
      <c r="O125" s="39" t="e">
        <f t="shared" si="55"/>
        <v>#DIV/0!</v>
      </c>
      <c r="P125" s="39" t="e">
        <f>(P123*100)/P124</f>
        <v>#DIV/0!</v>
      </c>
      <c r="Q125" s="39" t="e">
        <f>(Q123*100)/Q124</f>
        <v>#DIV/0!</v>
      </c>
      <c r="R125" s="94" t="e">
        <f t="shared" si="55"/>
        <v>#DIV/0!</v>
      </c>
      <c r="S125" s="95">
        <f t="shared" si="55"/>
        <v>91.07142857142857</v>
      </c>
    </row>
    <row r="126" spans="1:19" s="8" customFormat="1" ht="12.75">
      <c r="A126" s="187" t="s">
        <v>29</v>
      </c>
      <c r="B126" s="39">
        <f>B121/B120</f>
        <v>7.115384615384615</v>
      </c>
      <c r="C126" s="39" t="e">
        <f aca="true" t="shared" si="56" ref="C126:S127">C121/C120</f>
        <v>#DIV/0!</v>
      </c>
      <c r="D126" s="39" t="e">
        <f t="shared" si="56"/>
        <v>#DIV/0!</v>
      </c>
      <c r="E126" s="40">
        <f t="shared" si="56"/>
        <v>7.115384615384615</v>
      </c>
      <c r="F126" s="39" t="e">
        <f t="shared" si="56"/>
        <v>#DIV/0!</v>
      </c>
      <c r="G126" s="39" t="e">
        <f t="shared" si="56"/>
        <v>#DIV/0!</v>
      </c>
      <c r="H126" s="39" t="e">
        <f t="shared" si="56"/>
        <v>#DIV/0!</v>
      </c>
      <c r="I126" s="40" t="e">
        <f t="shared" si="56"/>
        <v>#DIV/0!</v>
      </c>
      <c r="J126" s="96">
        <f t="shared" si="56"/>
        <v>7.115384615384615</v>
      </c>
      <c r="K126" s="39" t="e">
        <f t="shared" si="56"/>
        <v>#DIV/0!</v>
      </c>
      <c r="L126" s="39" t="e">
        <f t="shared" si="56"/>
        <v>#DIV/0!</v>
      </c>
      <c r="M126" s="39" t="e">
        <f t="shared" si="56"/>
        <v>#DIV/0!</v>
      </c>
      <c r="N126" s="40" t="e">
        <f t="shared" si="56"/>
        <v>#DIV/0!</v>
      </c>
      <c r="O126" s="39" t="e">
        <f t="shared" si="56"/>
        <v>#DIV/0!</v>
      </c>
      <c r="P126" s="39" t="e">
        <f>P121/P120</f>
        <v>#DIV/0!</v>
      </c>
      <c r="Q126" s="39" t="e">
        <f>Q121/Q120</f>
        <v>#DIV/0!</v>
      </c>
      <c r="R126" s="40" t="e">
        <f t="shared" si="56"/>
        <v>#DIV/0!</v>
      </c>
      <c r="S126" s="96">
        <f t="shared" si="56"/>
        <v>7.115384615384615</v>
      </c>
    </row>
    <row r="127" spans="1:19" s="8" customFormat="1" ht="12.75">
      <c r="A127" s="187" t="s">
        <v>30</v>
      </c>
      <c r="B127" s="39">
        <f>B122/B121</f>
        <v>6.316216216216216</v>
      </c>
      <c r="C127" s="39" t="e">
        <f t="shared" si="56"/>
        <v>#DIV/0!</v>
      </c>
      <c r="D127" s="39" t="e">
        <f t="shared" si="56"/>
        <v>#DIV/0!</v>
      </c>
      <c r="E127" s="40">
        <f t="shared" si="56"/>
        <v>6.316216216216216</v>
      </c>
      <c r="F127" s="39" t="e">
        <f t="shared" si="56"/>
        <v>#DIV/0!</v>
      </c>
      <c r="G127" s="39" t="e">
        <f t="shared" si="56"/>
        <v>#DIV/0!</v>
      </c>
      <c r="H127" s="39" t="e">
        <f t="shared" si="56"/>
        <v>#DIV/0!</v>
      </c>
      <c r="I127" s="40" t="e">
        <f t="shared" si="56"/>
        <v>#DIV/0!</v>
      </c>
      <c r="J127" s="96">
        <f t="shared" si="56"/>
        <v>6.316216216216216</v>
      </c>
      <c r="K127" s="39" t="e">
        <f t="shared" si="56"/>
        <v>#DIV/0!</v>
      </c>
      <c r="L127" s="39" t="e">
        <f t="shared" si="56"/>
        <v>#DIV/0!</v>
      </c>
      <c r="M127" s="39" t="e">
        <f t="shared" si="56"/>
        <v>#DIV/0!</v>
      </c>
      <c r="N127" s="40" t="e">
        <f t="shared" si="56"/>
        <v>#DIV/0!</v>
      </c>
      <c r="O127" s="39" t="e">
        <f t="shared" si="56"/>
        <v>#DIV/0!</v>
      </c>
      <c r="P127" s="39" t="e">
        <f>P122/P121</f>
        <v>#DIV/0!</v>
      </c>
      <c r="Q127" s="39" t="e">
        <f>Q122/Q121</f>
        <v>#DIV/0!</v>
      </c>
      <c r="R127" s="40" t="e">
        <f t="shared" si="56"/>
        <v>#DIV/0!</v>
      </c>
      <c r="S127" s="96">
        <f t="shared" si="56"/>
        <v>6.316216216216216</v>
      </c>
    </row>
    <row r="128" spans="1:19" s="8" customFormat="1" ht="25.5">
      <c r="A128" s="11" t="s">
        <v>131</v>
      </c>
      <c r="B128" s="11" t="s">
        <v>48</v>
      </c>
      <c r="C128" s="11" t="s">
        <v>47</v>
      </c>
      <c r="D128" s="11" t="s">
        <v>49</v>
      </c>
      <c r="E128" s="12" t="s">
        <v>51</v>
      </c>
      <c r="F128" s="11" t="s">
        <v>58</v>
      </c>
      <c r="G128" s="11" t="s">
        <v>59</v>
      </c>
      <c r="H128" s="11" t="s">
        <v>60</v>
      </c>
      <c r="I128" s="12" t="s">
        <v>53</v>
      </c>
      <c r="J128" s="61" t="s">
        <v>3</v>
      </c>
      <c r="K128" s="11" t="s">
        <v>50</v>
      </c>
      <c r="L128" s="11" t="s">
        <v>77</v>
      </c>
      <c r="M128" s="11" t="s">
        <v>46</v>
      </c>
      <c r="N128" s="12" t="s">
        <v>52</v>
      </c>
      <c r="O128" s="11" t="s">
        <v>54</v>
      </c>
      <c r="P128" s="11" t="s">
        <v>55</v>
      </c>
      <c r="Q128" s="11" t="s">
        <v>56</v>
      </c>
      <c r="R128" s="12" t="s">
        <v>57</v>
      </c>
      <c r="S128" s="61" t="s">
        <v>4</v>
      </c>
    </row>
    <row r="129" spans="1:19" s="8" customFormat="1" ht="12.75">
      <c r="A129" s="51" t="s">
        <v>41</v>
      </c>
      <c r="B129" s="23">
        <f aca="true" t="shared" si="57" ref="B129:D130">B99+B84+B166</f>
        <v>4</v>
      </c>
      <c r="C129" s="23">
        <f t="shared" si="57"/>
        <v>0</v>
      </c>
      <c r="D129" s="23">
        <f t="shared" si="57"/>
        <v>0</v>
      </c>
      <c r="E129" s="25">
        <f>SUM(B129:D129)</f>
        <v>4</v>
      </c>
      <c r="F129" s="23"/>
      <c r="G129" s="23"/>
      <c r="H129" s="23"/>
      <c r="I129" s="25">
        <f>SUM(F129:H129)</f>
        <v>0</v>
      </c>
      <c r="J129" s="97">
        <f>+E129+I129</f>
        <v>4</v>
      </c>
      <c r="K129" s="23"/>
      <c r="L129" s="23"/>
      <c r="M129" s="23"/>
      <c r="N129" s="17">
        <f>SUM(K129:M129)</f>
        <v>0</v>
      </c>
      <c r="O129" s="23"/>
      <c r="P129" s="23"/>
      <c r="Q129" s="23"/>
      <c r="R129" s="17">
        <f>SUM(O129:Q129)</f>
        <v>0</v>
      </c>
      <c r="S129" s="99">
        <f>J129+N129+R129</f>
        <v>4</v>
      </c>
    </row>
    <row r="130" spans="1:19" s="8" customFormat="1" ht="12.75">
      <c r="A130" s="178" t="s">
        <v>42</v>
      </c>
      <c r="B130" s="23">
        <f t="shared" si="57"/>
        <v>7</v>
      </c>
      <c r="C130" s="23">
        <f t="shared" si="57"/>
        <v>0</v>
      </c>
      <c r="D130" s="23">
        <f t="shared" si="57"/>
        <v>0</v>
      </c>
      <c r="E130" s="25">
        <f>SUM(B130:D130)</f>
        <v>7</v>
      </c>
      <c r="F130" s="23"/>
      <c r="G130" s="23"/>
      <c r="H130" s="23"/>
      <c r="I130" s="25">
        <f>SUM(F130:H130)</f>
        <v>0</v>
      </c>
      <c r="J130" s="97">
        <f>+E130+I130</f>
        <v>7</v>
      </c>
      <c r="K130" s="23"/>
      <c r="L130" s="23"/>
      <c r="M130" s="23"/>
      <c r="N130" s="17">
        <f>SUM(K130:M130)</f>
        <v>0</v>
      </c>
      <c r="O130" s="23"/>
      <c r="P130" s="23"/>
      <c r="Q130" s="23"/>
      <c r="R130" s="25">
        <f>SUM(O130:Q130)</f>
        <v>0</v>
      </c>
      <c r="S130" s="99">
        <f>J130+N130+R130</f>
        <v>7</v>
      </c>
    </row>
    <row r="131" spans="1:19" s="8" customFormat="1" ht="12.75">
      <c r="A131" s="51" t="s">
        <v>43</v>
      </c>
      <c r="B131" s="43">
        <f>(B129+B130)*100/B121</f>
        <v>2.972972972972973</v>
      </c>
      <c r="C131" s="43" t="e">
        <f>(C129+C130)*100/C121</f>
        <v>#DIV/0!</v>
      </c>
      <c r="D131" s="43" t="e">
        <f>(D129+D130)*100/D121</f>
        <v>#DIV/0!</v>
      </c>
      <c r="E131" s="40">
        <f aca="true" t="shared" si="58" ref="E131:S131">(E129+E130)*100/E121</f>
        <v>2.972972972972973</v>
      </c>
      <c r="F131" s="43" t="e">
        <f t="shared" si="58"/>
        <v>#DIV/0!</v>
      </c>
      <c r="G131" s="43" t="e">
        <f t="shared" si="58"/>
        <v>#DIV/0!</v>
      </c>
      <c r="H131" s="43" t="e">
        <f t="shared" si="58"/>
        <v>#DIV/0!</v>
      </c>
      <c r="I131" s="40" t="e">
        <f t="shared" si="58"/>
        <v>#DIV/0!</v>
      </c>
      <c r="J131" s="96">
        <f t="shared" si="58"/>
        <v>2.972972972972973</v>
      </c>
      <c r="K131" s="43" t="e">
        <f t="shared" si="58"/>
        <v>#DIV/0!</v>
      </c>
      <c r="L131" s="43" t="e">
        <f t="shared" si="58"/>
        <v>#DIV/0!</v>
      </c>
      <c r="M131" s="43" t="e">
        <f>(M129+M130)*100/M121</f>
        <v>#DIV/0!</v>
      </c>
      <c r="N131" s="40" t="e">
        <f t="shared" si="58"/>
        <v>#DIV/0!</v>
      </c>
      <c r="O131" s="43" t="e">
        <f t="shared" si="58"/>
        <v>#DIV/0!</v>
      </c>
      <c r="P131" s="43" t="e">
        <f>(P129+P130)*100/P121</f>
        <v>#DIV/0!</v>
      </c>
      <c r="Q131" s="43" t="e">
        <f>(Q129+Q130)*100/Q121</f>
        <v>#DIV/0!</v>
      </c>
      <c r="R131" s="40" t="e">
        <f t="shared" si="58"/>
        <v>#DIV/0!</v>
      </c>
      <c r="S131" s="96">
        <f t="shared" si="58"/>
        <v>2.972972972972973</v>
      </c>
    </row>
    <row r="132" spans="1:19" s="8" customFormat="1" ht="12.75">
      <c r="A132" s="51" t="s">
        <v>44</v>
      </c>
      <c r="B132" s="23">
        <f>B117+B102</f>
        <v>0</v>
      </c>
      <c r="C132" s="23">
        <f>C117+C102</f>
        <v>0</v>
      </c>
      <c r="D132" s="23">
        <f>D117+D102</f>
        <v>0</v>
      </c>
      <c r="E132" s="25">
        <f>SUM(B132:D132)</f>
        <v>0</v>
      </c>
      <c r="F132" s="23"/>
      <c r="G132" s="23"/>
      <c r="H132" s="23"/>
      <c r="I132" s="17">
        <f>SUM(F132:H132)</f>
        <v>0</v>
      </c>
      <c r="J132" s="97">
        <f>E132+I132</f>
        <v>0</v>
      </c>
      <c r="K132" s="23"/>
      <c r="L132" s="23"/>
      <c r="M132" s="23"/>
      <c r="N132" s="17">
        <f>SUM(K132:M132)</f>
        <v>0</v>
      </c>
      <c r="O132" s="23"/>
      <c r="P132" s="23"/>
      <c r="Q132" s="23"/>
      <c r="R132" s="25">
        <f>SUM(O132:Q132)</f>
        <v>0</v>
      </c>
      <c r="S132" s="99">
        <f>J132+N132+R132</f>
        <v>0</v>
      </c>
    </row>
    <row r="133" spans="1:19" s="8" customFormat="1" ht="12.75">
      <c r="A133" s="51" t="s">
        <v>45</v>
      </c>
      <c r="B133" s="44">
        <v>0</v>
      </c>
      <c r="C133" s="44">
        <v>0</v>
      </c>
      <c r="D133" s="44">
        <v>0</v>
      </c>
      <c r="E133" s="40">
        <f aca="true" t="shared" si="59" ref="E133:S133">E132/E121*100</f>
        <v>0</v>
      </c>
      <c r="F133" s="44" t="e">
        <f t="shared" si="59"/>
        <v>#DIV/0!</v>
      </c>
      <c r="G133" s="44" t="e">
        <f t="shared" si="59"/>
        <v>#DIV/0!</v>
      </c>
      <c r="H133" s="44" t="e">
        <f t="shared" si="59"/>
        <v>#DIV/0!</v>
      </c>
      <c r="I133" s="40" t="e">
        <f t="shared" si="59"/>
        <v>#DIV/0!</v>
      </c>
      <c r="J133" s="96">
        <f t="shared" si="59"/>
        <v>0</v>
      </c>
      <c r="K133" s="44" t="e">
        <f t="shared" si="59"/>
        <v>#DIV/0!</v>
      </c>
      <c r="L133" s="44" t="e">
        <f t="shared" si="59"/>
        <v>#DIV/0!</v>
      </c>
      <c r="M133" s="44" t="e">
        <f>M132/M121*100</f>
        <v>#DIV/0!</v>
      </c>
      <c r="N133" s="40" t="e">
        <f t="shared" si="59"/>
        <v>#DIV/0!</v>
      </c>
      <c r="O133" s="44" t="e">
        <f t="shared" si="59"/>
        <v>#DIV/0!</v>
      </c>
      <c r="P133" s="44" t="e">
        <f>P132/P121*100</f>
        <v>#DIV/0!</v>
      </c>
      <c r="Q133" s="44" t="e">
        <f>Q132/Q121*100</f>
        <v>#DIV/0!</v>
      </c>
      <c r="R133" s="40" t="e">
        <f t="shared" si="59"/>
        <v>#DIV/0!</v>
      </c>
      <c r="S133" s="96">
        <f t="shared" si="59"/>
        <v>0</v>
      </c>
    </row>
    <row r="134" spans="1:19" s="8" customFormat="1" ht="25.5">
      <c r="A134" s="4" t="s">
        <v>107</v>
      </c>
      <c r="B134" s="11" t="s">
        <v>48</v>
      </c>
      <c r="C134" s="11" t="s">
        <v>47</v>
      </c>
      <c r="D134" s="11" t="s">
        <v>49</v>
      </c>
      <c r="E134" s="12" t="s">
        <v>51</v>
      </c>
      <c r="F134" s="30" t="s">
        <v>58</v>
      </c>
      <c r="G134" s="11" t="s">
        <v>59</v>
      </c>
      <c r="H134" s="11" t="s">
        <v>60</v>
      </c>
      <c r="I134" s="12" t="s">
        <v>53</v>
      </c>
      <c r="J134" s="61" t="s">
        <v>3</v>
      </c>
      <c r="K134" s="11" t="s">
        <v>50</v>
      </c>
      <c r="L134" s="11" t="s">
        <v>78</v>
      </c>
      <c r="M134" s="11" t="s">
        <v>46</v>
      </c>
      <c r="N134" s="12" t="s">
        <v>52</v>
      </c>
      <c r="O134" s="11" t="s">
        <v>54</v>
      </c>
      <c r="P134" s="11" t="s">
        <v>55</v>
      </c>
      <c r="Q134" s="11" t="s">
        <v>56</v>
      </c>
      <c r="R134" s="12" t="s">
        <v>57</v>
      </c>
      <c r="S134" s="61" t="s">
        <v>4</v>
      </c>
    </row>
    <row r="135" spans="1:19" s="8" customFormat="1" ht="12.75">
      <c r="A135" s="51" t="s">
        <v>108</v>
      </c>
      <c r="B135" s="139">
        <f>'SEDE 1'!B135</f>
        <v>65</v>
      </c>
      <c r="C135" s="139">
        <f>'SEDE 1'!C135</f>
        <v>96</v>
      </c>
      <c r="D135" s="139">
        <f>'SEDE 1'!D135</f>
        <v>0</v>
      </c>
      <c r="E135" s="25">
        <f>D135+C135+B135</f>
        <v>161</v>
      </c>
      <c r="F135" s="139"/>
      <c r="G135" s="139"/>
      <c r="H135" s="139"/>
      <c r="I135" s="25">
        <f>H135+G135+F135</f>
        <v>0</v>
      </c>
      <c r="J135" s="97">
        <f>I135+E135</f>
        <v>161</v>
      </c>
      <c r="K135" s="139"/>
      <c r="L135" s="139"/>
      <c r="M135" s="140"/>
      <c r="N135" s="73">
        <f>M135+L135+K135</f>
        <v>0</v>
      </c>
      <c r="O135" s="23"/>
      <c r="P135" s="155"/>
      <c r="Q135" s="155"/>
      <c r="R135" s="141">
        <f>Q135+P135+O135</f>
        <v>0</v>
      </c>
      <c r="S135" s="142">
        <f>R135+N135+J135</f>
        <v>161</v>
      </c>
    </row>
    <row r="136" spans="1:19" s="8" customFormat="1" ht="12.75">
      <c r="A136" s="51" t="s">
        <v>109</v>
      </c>
      <c r="B136" s="139">
        <f>'SEDE 1'!B136</f>
        <v>287</v>
      </c>
      <c r="C136" s="139">
        <f>'SEDE 1'!C136</f>
        <v>194</v>
      </c>
      <c r="D136" s="139">
        <f>'SEDE 1'!D136</f>
        <v>0</v>
      </c>
      <c r="E136" s="25">
        <f aca="true" t="shared" si="60" ref="E136:E143">D136+C136+B136</f>
        <v>481</v>
      </c>
      <c r="F136" s="139"/>
      <c r="G136" s="143"/>
      <c r="H136" s="139"/>
      <c r="I136" s="25">
        <f aca="true" t="shared" si="61" ref="I136:I145">H136+G136+F136</f>
        <v>0</v>
      </c>
      <c r="J136" s="97">
        <f aca="true" t="shared" si="62" ref="J136:J145">I136+E136</f>
        <v>481</v>
      </c>
      <c r="K136" s="139"/>
      <c r="L136" s="139"/>
      <c r="M136" s="140"/>
      <c r="N136" s="73">
        <f aca="true" t="shared" si="63" ref="N136:N143">M136+L136+K136</f>
        <v>0</v>
      </c>
      <c r="O136" s="23"/>
      <c r="P136" s="155"/>
      <c r="Q136" s="155"/>
      <c r="R136" s="141">
        <f aca="true" t="shared" si="64" ref="R136:R143">Q136+P136+O136</f>
        <v>0</v>
      </c>
      <c r="S136" s="142">
        <f aca="true" t="shared" si="65" ref="S136:S145">R136+N136+J136</f>
        <v>481</v>
      </c>
    </row>
    <row r="137" spans="1:19" s="8" customFormat="1" ht="12.75">
      <c r="A137" s="51" t="s">
        <v>120</v>
      </c>
      <c r="B137" s="139">
        <f>'SEDE 1'!B137</f>
        <v>0</v>
      </c>
      <c r="C137" s="139">
        <f>'SEDE 1'!C137</f>
        <v>0</v>
      </c>
      <c r="D137" s="139">
        <f>'SEDE 1'!D137</f>
        <v>0</v>
      </c>
      <c r="E137" s="25">
        <f>SUM(B137:D137)</f>
        <v>0</v>
      </c>
      <c r="F137" s="139"/>
      <c r="G137" s="139"/>
      <c r="H137" s="139"/>
      <c r="I137" s="25">
        <f>SUM(F137:H137)</f>
        <v>0</v>
      </c>
      <c r="J137" s="97">
        <f>E137+I137</f>
        <v>0</v>
      </c>
      <c r="K137" s="139"/>
      <c r="L137" s="139"/>
      <c r="M137" s="140"/>
      <c r="N137" s="73">
        <f t="shared" si="63"/>
        <v>0</v>
      </c>
      <c r="O137" s="23"/>
      <c r="P137" s="155"/>
      <c r="Q137" s="155"/>
      <c r="R137" s="141">
        <f t="shared" si="64"/>
        <v>0</v>
      </c>
      <c r="S137" s="142">
        <f t="shared" si="65"/>
        <v>0</v>
      </c>
    </row>
    <row r="138" spans="1:19" s="8" customFormat="1" ht="12.75">
      <c r="A138" s="51" t="s">
        <v>110</v>
      </c>
      <c r="B138" s="139">
        <f>'SEDE 1'!B138</f>
        <v>72</v>
      </c>
      <c r="C138" s="139">
        <f>'SEDE 1'!C138</f>
        <v>126</v>
      </c>
      <c r="D138" s="139">
        <f>'SEDE 1'!D138</f>
        <v>0</v>
      </c>
      <c r="E138" s="25">
        <f t="shared" si="60"/>
        <v>198</v>
      </c>
      <c r="F138" s="139"/>
      <c r="G138" s="139"/>
      <c r="H138" s="139"/>
      <c r="I138" s="25">
        <f t="shared" si="61"/>
        <v>0</v>
      </c>
      <c r="J138" s="97">
        <f t="shared" si="62"/>
        <v>198</v>
      </c>
      <c r="K138" s="139"/>
      <c r="L138" s="139"/>
      <c r="M138" s="140"/>
      <c r="N138" s="73">
        <f t="shared" si="63"/>
        <v>0</v>
      </c>
      <c r="O138" s="23"/>
      <c r="P138" s="155"/>
      <c r="Q138" s="155"/>
      <c r="R138" s="141">
        <f t="shared" si="64"/>
        <v>0</v>
      </c>
      <c r="S138" s="142">
        <f t="shared" si="65"/>
        <v>198</v>
      </c>
    </row>
    <row r="139" spans="1:19" s="8" customFormat="1" ht="12.75">
      <c r="A139" s="51" t="s">
        <v>111</v>
      </c>
      <c r="B139" s="139">
        <f>'SEDE 1'!B139</f>
        <v>0</v>
      </c>
      <c r="C139" s="139">
        <f>'SEDE 1'!C139</f>
        <v>1</v>
      </c>
      <c r="D139" s="139">
        <f>'SEDE 1'!D139</f>
        <v>0</v>
      </c>
      <c r="E139" s="25">
        <f t="shared" si="60"/>
        <v>1</v>
      </c>
      <c r="F139" s="139"/>
      <c r="G139" s="139"/>
      <c r="H139" s="139"/>
      <c r="I139" s="25">
        <f t="shared" si="61"/>
        <v>0</v>
      </c>
      <c r="J139" s="97">
        <f t="shared" si="62"/>
        <v>1</v>
      </c>
      <c r="K139" s="139"/>
      <c r="L139" s="139"/>
      <c r="M139" s="140"/>
      <c r="N139" s="73">
        <f t="shared" si="63"/>
        <v>0</v>
      </c>
      <c r="O139" s="23"/>
      <c r="P139" s="155"/>
      <c r="Q139" s="155"/>
      <c r="R139" s="141">
        <f t="shared" si="64"/>
        <v>0</v>
      </c>
      <c r="S139" s="142">
        <f t="shared" si="65"/>
        <v>1</v>
      </c>
    </row>
    <row r="140" spans="1:19" s="8" customFormat="1" ht="12.75">
      <c r="A140" s="51" t="s">
        <v>112</v>
      </c>
      <c r="B140" s="139">
        <f>'SEDE 1'!B140</f>
        <v>0</v>
      </c>
      <c r="C140" s="139">
        <f>'SEDE 1'!C140</f>
        <v>0</v>
      </c>
      <c r="D140" s="139">
        <f>'SEDE 1'!D140</f>
        <v>0</v>
      </c>
      <c r="E140" s="25">
        <f t="shared" si="60"/>
        <v>0</v>
      </c>
      <c r="F140" s="139"/>
      <c r="G140" s="139"/>
      <c r="H140" s="139"/>
      <c r="I140" s="25">
        <f t="shared" si="61"/>
        <v>0</v>
      </c>
      <c r="J140" s="97">
        <f t="shared" si="62"/>
        <v>0</v>
      </c>
      <c r="K140" s="139"/>
      <c r="L140" s="139"/>
      <c r="M140" s="140"/>
      <c r="N140" s="73">
        <f t="shared" si="63"/>
        <v>0</v>
      </c>
      <c r="O140" s="23"/>
      <c r="P140" s="155"/>
      <c r="Q140" s="155"/>
      <c r="R140" s="141">
        <f t="shared" si="64"/>
        <v>0</v>
      </c>
      <c r="S140" s="142">
        <f t="shared" si="65"/>
        <v>0</v>
      </c>
    </row>
    <row r="141" spans="1:19" s="8" customFormat="1" ht="12.75">
      <c r="A141" s="51" t="s">
        <v>6</v>
      </c>
      <c r="B141" s="139">
        <f>'SEDE 1'!B141</f>
        <v>279</v>
      </c>
      <c r="C141" s="139">
        <f>'SEDE 1'!C141</f>
        <v>115</v>
      </c>
      <c r="D141" s="139">
        <f>'SEDE 1'!D141</f>
        <v>0</v>
      </c>
      <c r="E141" s="108">
        <f t="shared" si="60"/>
        <v>394</v>
      </c>
      <c r="F141" s="139"/>
      <c r="G141" s="139"/>
      <c r="H141" s="139"/>
      <c r="I141" s="25">
        <f t="shared" si="61"/>
        <v>0</v>
      </c>
      <c r="J141" s="97">
        <f t="shared" si="62"/>
        <v>394</v>
      </c>
      <c r="K141" s="139"/>
      <c r="L141" s="139"/>
      <c r="M141" s="140"/>
      <c r="N141" s="73">
        <f t="shared" si="63"/>
        <v>0</v>
      </c>
      <c r="O141" s="23"/>
      <c r="P141" s="155"/>
      <c r="Q141" s="155"/>
      <c r="R141" s="141">
        <f t="shared" si="64"/>
        <v>0</v>
      </c>
      <c r="S141" s="142">
        <f t="shared" si="65"/>
        <v>394</v>
      </c>
    </row>
    <row r="142" spans="1:19" s="8" customFormat="1" ht="12.75">
      <c r="A142" s="51" t="s">
        <v>113</v>
      </c>
      <c r="B142" s="139">
        <f>'SEDE 1'!B142</f>
        <v>0</v>
      </c>
      <c r="C142" s="139">
        <f>'SEDE 1'!C142</f>
        <v>0</v>
      </c>
      <c r="D142" s="139">
        <f>'SEDE 1'!D142</f>
        <v>0</v>
      </c>
      <c r="E142" s="25">
        <f t="shared" si="60"/>
        <v>0</v>
      </c>
      <c r="F142" s="139"/>
      <c r="G142" s="139"/>
      <c r="H142" s="139"/>
      <c r="I142" s="25">
        <f t="shared" si="61"/>
        <v>0</v>
      </c>
      <c r="J142" s="97">
        <f t="shared" si="62"/>
        <v>0</v>
      </c>
      <c r="K142" s="139"/>
      <c r="L142" s="139"/>
      <c r="M142" s="140"/>
      <c r="N142" s="73">
        <f t="shared" si="63"/>
        <v>0</v>
      </c>
      <c r="O142" s="23"/>
      <c r="P142" s="155"/>
      <c r="Q142" s="155"/>
      <c r="R142" s="141">
        <f t="shared" si="64"/>
        <v>0</v>
      </c>
      <c r="S142" s="142">
        <f t="shared" si="65"/>
        <v>0</v>
      </c>
    </row>
    <row r="143" spans="1:19" s="8" customFormat="1" ht="12.75">
      <c r="A143" s="51" t="s">
        <v>8</v>
      </c>
      <c r="B143" s="139">
        <f>'SEDE 1'!B143</f>
        <v>60</v>
      </c>
      <c r="C143" s="139">
        <f>'SEDE 1'!C143</f>
        <v>62</v>
      </c>
      <c r="D143" s="139">
        <f>'SEDE 1'!D143</f>
        <v>0</v>
      </c>
      <c r="E143" s="25">
        <f t="shared" si="60"/>
        <v>122</v>
      </c>
      <c r="F143" s="139"/>
      <c r="G143" s="139"/>
      <c r="H143" s="139"/>
      <c r="I143" s="25">
        <f t="shared" si="61"/>
        <v>0</v>
      </c>
      <c r="J143" s="97">
        <f t="shared" si="62"/>
        <v>122</v>
      </c>
      <c r="K143" s="139"/>
      <c r="L143" s="139"/>
      <c r="M143" s="140"/>
      <c r="N143" s="73">
        <f t="shared" si="63"/>
        <v>0</v>
      </c>
      <c r="O143" s="23"/>
      <c r="P143" s="155"/>
      <c r="Q143" s="155"/>
      <c r="R143" s="141">
        <f t="shared" si="64"/>
        <v>0</v>
      </c>
      <c r="S143" s="142">
        <f t="shared" si="65"/>
        <v>122</v>
      </c>
    </row>
    <row r="144" spans="1:19" s="8" customFormat="1" ht="12.75">
      <c r="A144" s="51" t="s">
        <v>122</v>
      </c>
      <c r="B144" s="139">
        <f>'SEDE 1'!B144</f>
        <v>18</v>
      </c>
      <c r="C144" s="139">
        <f>'SEDE 1'!C144</f>
        <v>21</v>
      </c>
      <c r="D144" s="139">
        <f>'SEDE 1'!D144</f>
        <v>0</v>
      </c>
      <c r="E144" s="25">
        <f>D144+C144+B144</f>
        <v>39</v>
      </c>
      <c r="F144" s="139"/>
      <c r="G144" s="139"/>
      <c r="H144" s="139"/>
      <c r="I144" s="25">
        <f>H144+G144+F144</f>
        <v>0</v>
      </c>
      <c r="J144" s="97">
        <f>I144+E144</f>
        <v>39</v>
      </c>
      <c r="K144" s="139"/>
      <c r="L144" s="139"/>
      <c r="M144" s="140"/>
      <c r="N144" s="73">
        <f>M144+L144+K144</f>
        <v>0</v>
      </c>
      <c r="O144" s="23"/>
      <c r="P144" s="155"/>
      <c r="Q144" s="155"/>
      <c r="R144" s="141">
        <f>Q144+P144+O144</f>
        <v>0</v>
      </c>
      <c r="S144" s="142">
        <f>R144+N144+J144</f>
        <v>39</v>
      </c>
    </row>
    <row r="145" spans="1:19" s="8" customFormat="1" ht="12.75">
      <c r="A145" s="9" t="s">
        <v>9</v>
      </c>
      <c r="B145" s="10">
        <f aca="true" t="shared" si="66" ref="B145:H145">SUM(B135:B144)</f>
        <v>781</v>
      </c>
      <c r="C145" s="10">
        <f t="shared" si="66"/>
        <v>615</v>
      </c>
      <c r="D145" s="10">
        <f t="shared" si="66"/>
        <v>0</v>
      </c>
      <c r="E145" s="10">
        <f t="shared" si="66"/>
        <v>1396</v>
      </c>
      <c r="F145" s="10">
        <f t="shared" si="66"/>
        <v>0</v>
      </c>
      <c r="G145" s="10">
        <f t="shared" si="66"/>
        <v>0</v>
      </c>
      <c r="H145" s="10">
        <f t="shared" si="66"/>
        <v>0</v>
      </c>
      <c r="I145" s="25">
        <f t="shared" si="61"/>
        <v>0</v>
      </c>
      <c r="J145" s="104">
        <f t="shared" si="62"/>
        <v>1396</v>
      </c>
      <c r="K145" s="10">
        <f aca="true" t="shared" si="67" ref="K145:Q145">SUM(K135:K144)</f>
        <v>0</v>
      </c>
      <c r="L145" s="10">
        <f t="shared" si="67"/>
        <v>0</v>
      </c>
      <c r="M145" s="10">
        <f t="shared" si="67"/>
        <v>0</v>
      </c>
      <c r="N145" s="103">
        <f t="shared" si="67"/>
        <v>0</v>
      </c>
      <c r="O145" s="10">
        <f t="shared" si="67"/>
        <v>0</v>
      </c>
      <c r="P145" s="60">
        <f t="shared" si="67"/>
        <v>0</v>
      </c>
      <c r="Q145" s="60">
        <f t="shared" si="67"/>
        <v>0</v>
      </c>
      <c r="R145" s="9">
        <f>SUM(R141:R144)</f>
        <v>0</v>
      </c>
      <c r="S145" s="104">
        <f t="shared" si="65"/>
        <v>1396</v>
      </c>
    </row>
    <row r="146" spans="1:19" s="8" customFormat="1" ht="25.5">
      <c r="A146" s="4" t="s">
        <v>31</v>
      </c>
      <c r="B146" s="11" t="s">
        <v>48</v>
      </c>
      <c r="C146" s="11" t="s">
        <v>47</v>
      </c>
      <c r="D146" s="11" t="s">
        <v>49</v>
      </c>
      <c r="E146" s="12" t="s">
        <v>51</v>
      </c>
      <c r="F146" s="30" t="s">
        <v>58</v>
      </c>
      <c r="G146" s="11" t="s">
        <v>59</v>
      </c>
      <c r="H146" s="11" t="s">
        <v>60</v>
      </c>
      <c r="I146" s="144" t="s">
        <v>53</v>
      </c>
      <c r="J146" s="61" t="s">
        <v>3</v>
      </c>
      <c r="K146" s="11" t="s">
        <v>50</v>
      </c>
      <c r="L146" s="11" t="s">
        <v>78</v>
      </c>
      <c r="M146" s="11" t="s">
        <v>46</v>
      </c>
      <c r="N146" s="12" t="s">
        <v>52</v>
      </c>
      <c r="O146" s="11" t="s">
        <v>54</v>
      </c>
      <c r="P146" s="11" t="s">
        <v>55</v>
      </c>
      <c r="Q146" s="11" t="s">
        <v>56</v>
      </c>
      <c r="R146" s="12" t="s">
        <v>57</v>
      </c>
      <c r="S146" s="61" t="s">
        <v>4</v>
      </c>
    </row>
    <row r="147" spans="1:19" s="8" customFormat="1" ht="12.75">
      <c r="A147" s="51" t="s">
        <v>32</v>
      </c>
      <c r="B147" s="88">
        <f>'SEDE 1'!B147</f>
        <v>781</v>
      </c>
      <c r="C147" s="91"/>
      <c r="D147" s="137"/>
      <c r="E147" s="7">
        <f>SUM(B147:D147)</f>
        <v>781</v>
      </c>
      <c r="F147" s="137"/>
      <c r="G147" s="137"/>
      <c r="H147" s="137"/>
      <c r="I147" s="25">
        <f>SUM(F147:H147)</f>
        <v>0</v>
      </c>
      <c r="J147" s="58">
        <f>+E147+I147</f>
        <v>781</v>
      </c>
      <c r="K147" s="91"/>
      <c r="L147" s="91"/>
      <c r="M147" s="91"/>
      <c r="N147" s="145">
        <f>SUM(K147:M147)</f>
        <v>0</v>
      </c>
      <c r="O147" s="91"/>
      <c r="P147" s="146"/>
      <c r="Q147" s="91"/>
      <c r="R147" s="7">
        <f>SUM(O147:Q147)</f>
        <v>0</v>
      </c>
      <c r="S147" s="59">
        <f>J147+N147+R147</f>
        <v>781</v>
      </c>
    </row>
    <row r="148" spans="1:19" s="38" customFormat="1" ht="12.75">
      <c r="A148" s="51" t="s">
        <v>33</v>
      </c>
      <c r="B148" s="88">
        <f>'SEDE 1'!B148</f>
        <v>1259</v>
      </c>
      <c r="C148" s="56"/>
      <c r="D148" s="136"/>
      <c r="E148" s="7">
        <f>SUM(B148:D148)</f>
        <v>1259</v>
      </c>
      <c r="F148" s="77"/>
      <c r="G148" s="77"/>
      <c r="H148" s="77"/>
      <c r="I148" s="25">
        <f>SUM(F148:H148)</f>
        <v>0</v>
      </c>
      <c r="J148" s="58">
        <f>+E148+I148</f>
        <v>1259</v>
      </c>
      <c r="K148" s="56"/>
      <c r="L148" s="56"/>
      <c r="M148" s="56"/>
      <c r="N148" s="7">
        <f>SUM(K148:M148)</f>
        <v>0</v>
      </c>
      <c r="O148" s="77"/>
      <c r="P148" s="77"/>
      <c r="Q148" s="55"/>
      <c r="R148" s="7">
        <f>SUM(O148:Q148)</f>
        <v>0</v>
      </c>
      <c r="S148" s="59">
        <f>J148+N148+R148</f>
        <v>1259</v>
      </c>
    </row>
    <row r="149" spans="1:19" s="8" customFormat="1" ht="12.75">
      <c r="A149" s="51" t="s">
        <v>97</v>
      </c>
      <c r="B149" s="88">
        <f>'SEDE 1'!B149</f>
        <v>15</v>
      </c>
      <c r="C149" s="160"/>
      <c r="D149" s="50"/>
      <c r="E149" s="7">
        <f>SUM(B149:D149)</f>
        <v>15</v>
      </c>
      <c r="F149" s="50"/>
      <c r="G149" s="45"/>
      <c r="H149" s="45"/>
      <c r="I149" s="25">
        <f>SUM(F149:H149)</f>
        <v>0</v>
      </c>
      <c r="J149" s="58">
        <f>+E149+I149</f>
        <v>15</v>
      </c>
      <c r="K149" s="105"/>
      <c r="L149" s="56"/>
      <c r="M149" s="56"/>
      <c r="N149" s="7">
        <f>SUM(K149:M149)</f>
        <v>0</v>
      </c>
      <c r="O149" s="147"/>
      <c r="P149" s="147"/>
      <c r="Q149" s="147"/>
      <c r="R149" s="62">
        <f>SUM(O149:Q149)</f>
        <v>0</v>
      </c>
      <c r="S149" s="59">
        <f>J149+N149+R149</f>
        <v>15</v>
      </c>
    </row>
    <row r="150" spans="1:19" s="8" customFormat="1" ht="12.75">
      <c r="A150" s="177" t="s">
        <v>128</v>
      </c>
      <c r="B150" s="88">
        <f>'SEDE 1'!B150</f>
        <v>0</v>
      </c>
      <c r="C150" s="160"/>
      <c r="D150" s="175"/>
      <c r="E150" s="7">
        <f>SUM(B150:D150)</f>
        <v>0</v>
      </c>
      <c r="F150" s="50"/>
      <c r="G150" s="45"/>
      <c r="H150" s="50"/>
      <c r="I150" s="25">
        <f>SUM(F150:H150)</f>
        <v>0</v>
      </c>
      <c r="J150" s="58">
        <f>+E150+I150</f>
        <v>0</v>
      </c>
      <c r="K150" s="105"/>
      <c r="L150" s="56"/>
      <c r="M150" s="56"/>
      <c r="N150" s="7">
        <f>SUM(K150:M150)</f>
        <v>0</v>
      </c>
      <c r="O150" s="147"/>
      <c r="P150" s="147"/>
      <c r="Q150" s="147"/>
      <c r="R150" s="173">
        <f>SUM(O150:Q150)</f>
        <v>0</v>
      </c>
      <c r="S150" s="59">
        <f>J150+N150+R150</f>
        <v>0</v>
      </c>
    </row>
    <row r="151" spans="1:19" s="8" customFormat="1" ht="12.75">
      <c r="A151" s="177" t="s">
        <v>129</v>
      </c>
      <c r="B151" s="88">
        <f>'SEDE 1'!B151</f>
        <v>0</v>
      </c>
      <c r="C151" s="56"/>
      <c r="D151" s="136"/>
      <c r="E151" s="7">
        <f>SUM(B151:D151)</f>
        <v>0</v>
      </c>
      <c r="F151" s="77"/>
      <c r="G151" s="93"/>
      <c r="H151" s="93"/>
      <c r="I151" s="7">
        <f>SUM(F151:H151)</f>
        <v>0</v>
      </c>
      <c r="J151" s="58">
        <f>+E151+I151</f>
        <v>0</v>
      </c>
      <c r="K151" s="148"/>
      <c r="L151" s="148"/>
      <c r="M151" s="148"/>
      <c r="N151" s="7">
        <f>SUM(K151:M151)</f>
        <v>0</v>
      </c>
      <c r="O151" s="77"/>
      <c r="P151" s="77"/>
      <c r="Q151" s="55"/>
      <c r="R151" s="7">
        <f>SUM(O151:Q151)</f>
        <v>0</v>
      </c>
      <c r="S151" s="59">
        <f>J151+N151+R151</f>
        <v>0</v>
      </c>
    </row>
    <row r="152" spans="1:19" s="8" customFormat="1" ht="25.5">
      <c r="A152" s="21" t="s">
        <v>34</v>
      </c>
      <c r="B152" s="11" t="s">
        <v>48</v>
      </c>
      <c r="C152" s="11" t="s">
        <v>47</v>
      </c>
      <c r="D152" s="11" t="s">
        <v>49</v>
      </c>
      <c r="E152" s="12" t="s">
        <v>51</v>
      </c>
      <c r="F152" s="11" t="s">
        <v>58</v>
      </c>
      <c r="G152" s="11" t="s">
        <v>59</v>
      </c>
      <c r="H152" s="11" t="s">
        <v>60</v>
      </c>
      <c r="I152" s="12" t="s">
        <v>53</v>
      </c>
      <c r="J152" s="61" t="s">
        <v>3</v>
      </c>
      <c r="K152" s="11" t="s">
        <v>50</v>
      </c>
      <c r="L152" s="11" t="s">
        <v>78</v>
      </c>
      <c r="M152" s="11" t="s">
        <v>46</v>
      </c>
      <c r="N152" s="12" t="s">
        <v>52</v>
      </c>
      <c r="O152" s="11" t="s">
        <v>54</v>
      </c>
      <c r="P152" s="11" t="s">
        <v>55</v>
      </c>
      <c r="Q152" s="11" t="s">
        <v>56</v>
      </c>
      <c r="R152" s="12" t="s">
        <v>57</v>
      </c>
      <c r="S152" s="61" t="s">
        <v>4</v>
      </c>
    </row>
    <row r="153" spans="1:19" s="8" customFormat="1" ht="12.75">
      <c r="A153" s="163" t="s">
        <v>87</v>
      </c>
      <c r="B153" s="46">
        <f>'SEDE 1'!B153</f>
        <v>0</v>
      </c>
      <c r="C153" s="121"/>
      <c r="D153" s="120"/>
      <c r="E153" s="7">
        <f>SUM(B153:D153)</f>
        <v>0</v>
      </c>
      <c r="F153" s="77"/>
      <c r="G153" s="77"/>
      <c r="H153" s="46"/>
      <c r="I153" s="7">
        <f aca="true" t="shared" si="68" ref="I153:I160">SUM(F153:H153)</f>
        <v>0</v>
      </c>
      <c r="J153" s="58">
        <f aca="true" t="shared" si="69" ref="J153:J160">+E153+I153</f>
        <v>0</v>
      </c>
      <c r="K153" s="121"/>
      <c r="L153" s="121"/>
      <c r="M153" s="121"/>
      <c r="N153" s="7">
        <f aca="true" t="shared" si="70" ref="N153:N159">SUM(K153:M153)</f>
        <v>0</v>
      </c>
      <c r="O153" s="77"/>
      <c r="P153" s="77"/>
      <c r="Q153" s="55"/>
      <c r="R153" s="7">
        <f aca="true" t="shared" si="71" ref="R153:R160">SUM(O153:Q153)</f>
        <v>0</v>
      </c>
      <c r="S153" s="59">
        <f aca="true" t="shared" si="72" ref="S153:S160">J153+N153+R153</f>
        <v>0</v>
      </c>
    </row>
    <row r="154" spans="1:19" s="8" customFormat="1" ht="12.75">
      <c r="A154" s="163" t="s">
        <v>88</v>
      </c>
      <c r="B154" s="46">
        <f>'SEDE 1'!B154</f>
        <v>99</v>
      </c>
      <c r="C154" s="121"/>
      <c r="D154" s="120"/>
      <c r="E154" s="7">
        <f aca="true" t="shared" si="73" ref="E154:E160">SUM(B154:D154)</f>
        <v>99</v>
      </c>
      <c r="F154" s="77"/>
      <c r="G154" s="77"/>
      <c r="H154" s="46"/>
      <c r="I154" s="7">
        <f t="shared" si="68"/>
        <v>0</v>
      </c>
      <c r="J154" s="58">
        <f t="shared" si="69"/>
        <v>99</v>
      </c>
      <c r="K154" s="148"/>
      <c r="L154" s="55"/>
      <c r="M154" s="55"/>
      <c r="N154" s="7">
        <f t="shared" si="70"/>
        <v>0</v>
      </c>
      <c r="O154" s="77"/>
      <c r="P154" s="77"/>
      <c r="Q154" s="55"/>
      <c r="R154" s="7">
        <f t="shared" si="71"/>
        <v>0</v>
      </c>
      <c r="S154" s="59">
        <f t="shared" si="72"/>
        <v>99</v>
      </c>
    </row>
    <row r="155" spans="1:19" s="8" customFormat="1" ht="12.75">
      <c r="A155" s="163" t="s">
        <v>35</v>
      </c>
      <c r="B155" s="46">
        <v>1751</v>
      </c>
      <c r="C155" s="121"/>
      <c r="D155" s="120"/>
      <c r="E155" s="7">
        <f t="shared" si="73"/>
        <v>1751</v>
      </c>
      <c r="F155" s="77"/>
      <c r="G155" s="77"/>
      <c r="H155" s="46"/>
      <c r="I155" s="7">
        <f t="shared" si="68"/>
        <v>0</v>
      </c>
      <c r="J155" s="58">
        <f t="shared" si="69"/>
        <v>1751</v>
      </c>
      <c r="K155" s="121"/>
      <c r="L155" s="121"/>
      <c r="M155" s="121"/>
      <c r="N155" s="7">
        <f t="shared" si="70"/>
        <v>0</v>
      </c>
      <c r="O155" s="77"/>
      <c r="P155" s="77"/>
      <c r="Q155" s="55"/>
      <c r="R155" s="7">
        <f t="shared" si="71"/>
        <v>0</v>
      </c>
      <c r="S155" s="59">
        <f t="shared" si="72"/>
        <v>1751</v>
      </c>
    </row>
    <row r="156" spans="1:19" s="8" customFormat="1" ht="12.75">
      <c r="A156" s="22" t="s">
        <v>36</v>
      </c>
      <c r="B156" s="191">
        <f>'SEDE 1'!B156</f>
        <v>6</v>
      </c>
      <c r="C156" s="121"/>
      <c r="D156" s="149"/>
      <c r="E156" s="14">
        <f t="shared" si="73"/>
        <v>6</v>
      </c>
      <c r="F156" s="77"/>
      <c r="G156" s="77"/>
      <c r="H156" s="46"/>
      <c r="I156" s="7">
        <f t="shared" si="68"/>
        <v>0</v>
      </c>
      <c r="J156" s="58">
        <f t="shared" si="69"/>
        <v>6</v>
      </c>
      <c r="K156" s="150"/>
      <c r="L156" s="150"/>
      <c r="M156" s="150"/>
      <c r="N156" s="14">
        <f>SUM(K156:M156)</f>
        <v>0</v>
      </c>
      <c r="O156" s="77"/>
      <c r="P156" s="77"/>
      <c r="Q156" s="135"/>
      <c r="R156" s="14">
        <f t="shared" si="71"/>
        <v>0</v>
      </c>
      <c r="S156" s="59">
        <f t="shared" si="72"/>
        <v>6</v>
      </c>
    </row>
    <row r="157" spans="1:19" s="8" customFormat="1" ht="12.75">
      <c r="A157" s="22" t="s">
        <v>82</v>
      </c>
      <c r="B157" s="47">
        <v>115</v>
      </c>
      <c r="C157" s="121"/>
      <c r="D157" s="149"/>
      <c r="E157" s="14">
        <f>SUM(B157:D157)</f>
        <v>115</v>
      </c>
      <c r="F157" s="77"/>
      <c r="G157" s="77"/>
      <c r="H157" s="77"/>
      <c r="I157" s="7">
        <f t="shared" si="68"/>
        <v>0</v>
      </c>
      <c r="J157" s="58">
        <f t="shared" si="69"/>
        <v>115</v>
      </c>
      <c r="K157" s="150"/>
      <c r="L157" s="150"/>
      <c r="M157" s="150"/>
      <c r="N157" s="14">
        <f t="shared" si="70"/>
        <v>0</v>
      </c>
      <c r="O157" s="77"/>
      <c r="P157" s="77"/>
      <c r="Q157" s="135"/>
      <c r="R157" s="14">
        <f t="shared" si="71"/>
        <v>0</v>
      </c>
      <c r="S157" s="59">
        <f t="shared" si="72"/>
        <v>115</v>
      </c>
    </row>
    <row r="158" spans="1:19" s="8" customFormat="1" ht="12.75">
      <c r="A158" s="22" t="s">
        <v>96</v>
      </c>
      <c r="B158" s="47">
        <v>66</v>
      </c>
      <c r="C158" s="121"/>
      <c r="D158" s="149"/>
      <c r="E158" s="14">
        <f t="shared" si="73"/>
        <v>66</v>
      </c>
      <c r="F158" s="77"/>
      <c r="G158" s="77"/>
      <c r="H158" s="47"/>
      <c r="I158" s="7">
        <f t="shared" si="68"/>
        <v>0</v>
      </c>
      <c r="J158" s="58">
        <f t="shared" si="69"/>
        <v>66</v>
      </c>
      <c r="K158" s="150"/>
      <c r="L158" s="150"/>
      <c r="M158" s="150"/>
      <c r="N158" s="14">
        <f t="shared" si="70"/>
        <v>0</v>
      </c>
      <c r="O158" s="77"/>
      <c r="P158" s="77"/>
      <c r="Q158" s="135"/>
      <c r="R158" s="14">
        <f t="shared" si="71"/>
        <v>0</v>
      </c>
      <c r="S158" s="59">
        <f t="shared" si="72"/>
        <v>66</v>
      </c>
    </row>
    <row r="159" spans="1:20" s="8" customFormat="1" ht="12.75">
      <c r="A159" s="22" t="s">
        <v>84</v>
      </c>
      <c r="B159" s="47">
        <v>1655</v>
      </c>
      <c r="C159" s="121"/>
      <c r="D159" s="149"/>
      <c r="E159" s="14">
        <f t="shared" si="73"/>
        <v>1655</v>
      </c>
      <c r="F159" s="77"/>
      <c r="G159" s="77"/>
      <c r="H159" s="47"/>
      <c r="I159" s="7">
        <f t="shared" si="68"/>
        <v>0</v>
      </c>
      <c r="J159" s="58">
        <f t="shared" si="69"/>
        <v>1655</v>
      </c>
      <c r="K159" s="150"/>
      <c r="L159" s="150"/>
      <c r="M159" s="150"/>
      <c r="N159" s="14">
        <f t="shared" si="70"/>
        <v>0</v>
      </c>
      <c r="O159" s="77"/>
      <c r="P159" s="77"/>
      <c r="Q159" s="135"/>
      <c r="R159" s="14">
        <f t="shared" si="71"/>
        <v>0</v>
      </c>
      <c r="S159" s="59">
        <f t="shared" si="72"/>
        <v>1655</v>
      </c>
      <c r="T159" s="33"/>
    </row>
    <row r="160" spans="1:19" s="8" customFormat="1" ht="12.75">
      <c r="A160" s="4" t="s">
        <v>37</v>
      </c>
      <c r="B160" s="46">
        <v>177</v>
      </c>
      <c r="C160" s="121"/>
      <c r="D160" s="120"/>
      <c r="E160" s="7">
        <f t="shared" si="73"/>
        <v>177</v>
      </c>
      <c r="F160" s="77"/>
      <c r="G160" s="77"/>
      <c r="H160" s="46"/>
      <c r="I160" s="7">
        <f t="shared" si="68"/>
        <v>0</v>
      </c>
      <c r="J160" s="58">
        <f t="shared" si="69"/>
        <v>177</v>
      </c>
      <c r="K160" s="121"/>
      <c r="L160" s="121"/>
      <c r="M160" s="121"/>
      <c r="N160" s="7">
        <f>SUM(K160:M160)</f>
        <v>0</v>
      </c>
      <c r="O160" s="77"/>
      <c r="P160" s="77"/>
      <c r="Q160" s="135"/>
      <c r="R160" s="14">
        <f t="shared" si="71"/>
        <v>0</v>
      </c>
      <c r="S160" s="59">
        <f t="shared" si="72"/>
        <v>177</v>
      </c>
    </row>
    <row r="161" spans="1:19" s="8" customFormat="1" ht="25.5">
      <c r="A161" s="4" t="s">
        <v>38</v>
      </c>
      <c r="B161" s="68" t="s">
        <v>48</v>
      </c>
      <c r="C161" s="68" t="s">
        <v>47</v>
      </c>
      <c r="D161" s="68" t="s">
        <v>49</v>
      </c>
      <c r="E161" s="62" t="s">
        <v>51</v>
      </c>
      <c r="F161" s="68" t="s">
        <v>0</v>
      </c>
      <c r="G161" s="68" t="s">
        <v>1</v>
      </c>
      <c r="H161" s="68" t="s">
        <v>2</v>
      </c>
      <c r="I161" s="62" t="s">
        <v>53</v>
      </c>
      <c r="J161" s="63" t="s">
        <v>3</v>
      </c>
      <c r="K161" s="68" t="s">
        <v>50</v>
      </c>
      <c r="L161" s="68" t="s">
        <v>77</v>
      </c>
      <c r="M161" s="68" t="s">
        <v>46</v>
      </c>
      <c r="N161" s="12" t="s">
        <v>52</v>
      </c>
      <c r="O161" s="11" t="s">
        <v>54</v>
      </c>
      <c r="P161" s="11" t="s">
        <v>55</v>
      </c>
      <c r="Q161" s="11" t="s">
        <v>56</v>
      </c>
      <c r="R161" s="12" t="s">
        <v>57</v>
      </c>
      <c r="S161" s="63" t="s">
        <v>4</v>
      </c>
    </row>
    <row r="162" spans="1:19" s="8" customFormat="1" ht="12.75">
      <c r="A162" s="163" t="s">
        <v>100</v>
      </c>
      <c r="B162" s="37">
        <v>39</v>
      </c>
      <c r="C162" s="164"/>
      <c r="D162" s="165"/>
      <c r="E162" s="108">
        <f>SUM(B162:D162)</f>
        <v>39</v>
      </c>
      <c r="F162" s="164"/>
      <c r="G162" s="164"/>
      <c r="H162" s="37"/>
      <c r="I162" s="108">
        <f>SUM(F162:H162)</f>
        <v>0</v>
      </c>
      <c r="J162" s="166">
        <f>+E162+I162</f>
        <v>39</v>
      </c>
      <c r="K162" s="164"/>
      <c r="L162" s="164"/>
      <c r="M162" s="164"/>
      <c r="N162" s="108">
        <f>SUM(K162:M162)</f>
        <v>0</v>
      </c>
      <c r="O162" s="167"/>
      <c r="P162" s="164"/>
      <c r="Q162" s="164"/>
      <c r="R162" s="108">
        <f>SUM(O162:Q162)</f>
        <v>0</v>
      </c>
      <c r="S162" s="168">
        <f>J162+N162+R162</f>
        <v>39</v>
      </c>
    </row>
    <row r="163" spans="1:19" s="8" customFormat="1" ht="25.5">
      <c r="A163" s="18" t="s">
        <v>39</v>
      </c>
      <c r="B163" s="11" t="s">
        <v>48</v>
      </c>
      <c r="C163" s="11" t="s">
        <v>47</v>
      </c>
      <c r="D163" s="11" t="s">
        <v>49</v>
      </c>
      <c r="E163" s="12" t="s">
        <v>51</v>
      </c>
      <c r="F163" s="11" t="s">
        <v>58</v>
      </c>
      <c r="G163" s="11" t="s">
        <v>59</v>
      </c>
      <c r="H163" s="11" t="s">
        <v>60</v>
      </c>
      <c r="I163" s="12" t="s">
        <v>53</v>
      </c>
      <c r="J163" s="61" t="s">
        <v>3</v>
      </c>
      <c r="K163" s="11" t="s">
        <v>50</v>
      </c>
      <c r="L163" s="11" t="s">
        <v>77</v>
      </c>
      <c r="M163" s="11" t="s">
        <v>46</v>
      </c>
      <c r="N163" s="12" t="s">
        <v>52</v>
      </c>
      <c r="O163" s="11" t="s">
        <v>54</v>
      </c>
      <c r="P163" s="11" t="s">
        <v>55</v>
      </c>
      <c r="Q163" s="11" t="s">
        <v>56</v>
      </c>
      <c r="R163" s="12" t="s">
        <v>57</v>
      </c>
      <c r="S163" s="61" t="s">
        <v>4</v>
      </c>
    </row>
    <row r="164" spans="1:19" s="8" customFormat="1" ht="12.75">
      <c r="A164" s="163" t="s">
        <v>40</v>
      </c>
      <c r="B164" s="47">
        <f>'SEDE 1'!B164</f>
        <v>12360</v>
      </c>
      <c r="C164" s="47"/>
      <c r="D164" s="47"/>
      <c r="E164" s="14">
        <f>SUM(B164:D164)</f>
        <v>12360</v>
      </c>
      <c r="F164" s="77"/>
      <c r="G164" s="77"/>
      <c r="H164" s="77"/>
      <c r="I164" s="108">
        <f>SUM(F164:H164)</f>
        <v>0</v>
      </c>
      <c r="J164" s="109">
        <f>+E164+I164</f>
        <v>12360</v>
      </c>
      <c r="K164" s="77"/>
      <c r="L164" s="77"/>
      <c r="M164" s="77"/>
      <c r="N164" s="108">
        <f>SUM(K164:M164)</f>
        <v>0</v>
      </c>
      <c r="O164" s="77"/>
      <c r="P164" s="77"/>
      <c r="Q164" s="107"/>
      <c r="R164" s="108">
        <f>SUM(O164:Q164)</f>
        <v>0</v>
      </c>
      <c r="S164" s="59">
        <f>J164+N164+R164</f>
        <v>12360</v>
      </c>
    </row>
    <row r="165" spans="1:19" s="8" customFormat="1" ht="25.5">
      <c r="A165" s="18" t="s">
        <v>83</v>
      </c>
      <c r="B165" s="11" t="s">
        <v>48</v>
      </c>
      <c r="C165" s="11" t="s">
        <v>47</v>
      </c>
      <c r="D165" s="11" t="s">
        <v>49</v>
      </c>
      <c r="E165" s="12" t="s">
        <v>51</v>
      </c>
      <c r="F165" s="11" t="s">
        <v>58</v>
      </c>
      <c r="G165" s="11" t="s">
        <v>59</v>
      </c>
      <c r="H165" s="11" t="s">
        <v>60</v>
      </c>
      <c r="I165" s="12" t="s">
        <v>53</v>
      </c>
      <c r="J165" s="61" t="s">
        <v>3</v>
      </c>
      <c r="K165" s="11" t="s">
        <v>50</v>
      </c>
      <c r="L165" s="11" t="s">
        <v>77</v>
      </c>
      <c r="M165" s="11" t="s">
        <v>46</v>
      </c>
      <c r="N165" s="12" t="s">
        <v>52</v>
      </c>
      <c r="O165" s="11" t="s">
        <v>54</v>
      </c>
      <c r="P165" s="11" t="s">
        <v>55</v>
      </c>
      <c r="Q165" s="11" t="s">
        <v>56</v>
      </c>
      <c r="R165" s="12" t="s">
        <v>57</v>
      </c>
      <c r="S165" s="61" t="s">
        <v>4</v>
      </c>
    </row>
    <row r="166" spans="1:19" s="8" customFormat="1" ht="12.75">
      <c r="A166" s="51" t="s">
        <v>41</v>
      </c>
      <c r="B166" s="23">
        <v>3</v>
      </c>
      <c r="C166" s="16"/>
      <c r="D166" s="16"/>
      <c r="E166" s="25">
        <f>SUM(B166:D166)</f>
        <v>3</v>
      </c>
      <c r="F166" s="34"/>
      <c r="G166" s="16"/>
      <c r="H166" s="101"/>
      <c r="I166" s="25">
        <f>SUM(F166:H166)</f>
        <v>0</v>
      </c>
      <c r="J166" s="97">
        <f>+E166+I166</f>
        <v>3</v>
      </c>
      <c r="K166" s="16"/>
      <c r="L166" s="16"/>
      <c r="M166" s="196"/>
      <c r="N166" s="17">
        <f>SUM(K166:M166)</f>
        <v>0</v>
      </c>
      <c r="O166" s="98"/>
      <c r="P166" s="98"/>
      <c r="Q166" s="98"/>
      <c r="R166" s="17">
        <f>SUM(O166:Q166)</f>
        <v>0</v>
      </c>
      <c r="S166" s="59">
        <f>J166+N166+R166</f>
        <v>3</v>
      </c>
    </row>
    <row r="167" spans="1:19" s="8" customFormat="1" ht="12.75">
      <c r="A167" s="178" t="s">
        <v>42</v>
      </c>
      <c r="B167" s="26">
        <v>4</v>
      </c>
      <c r="C167" s="16"/>
      <c r="D167" s="16"/>
      <c r="E167" s="27">
        <f>SUM(B167:D167)</f>
        <v>4</v>
      </c>
      <c r="F167" s="34"/>
      <c r="G167" s="15"/>
      <c r="H167" s="102"/>
      <c r="I167" s="25">
        <f>SUM(F167:H167)</f>
        <v>0</v>
      </c>
      <c r="J167" s="97">
        <f>+E167+I167</f>
        <v>4</v>
      </c>
      <c r="K167" s="15"/>
      <c r="L167" s="15"/>
      <c r="M167" s="16"/>
      <c r="N167" s="73">
        <f>SUM(K167:M167)</f>
        <v>0</v>
      </c>
      <c r="O167" s="93"/>
      <c r="P167" s="93"/>
      <c r="Q167" s="93"/>
      <c r="R167" s="25">
        <f>SUM(O167:Q167)</f>
        <v>0</v>
      </c>
      <c r="S167" s="59">
        <f>J167+N167+R167</f>
        <v>4</v>
      </c>
    </row>
    <row r="168" spans="1:19" s="8" customFormat="1" ht="12.75">
      <c r="A168" s="51" t="s">
        <v>43</v>
      </c>
      <c r="B168" s="43">
        <f aca="true" t="shared" si="74" ref="B168:S168">(B167+B166)*100/B67</f>
        <v>2.1739130434782608</v>
      </c>
      <c r="C168" s="43" t="e">
        <f t="shared" si="74"/>
        <v>#DIV/0!</v>
      </c>
      <c r="D168" s="43" t="e">
        <f t="shared" si="74"/>
        <v>#DIV/0!</v>
      </c>
      <c r="E168" s="151">
        <f t="shared" si="74"/>
        <v>2.1739130434782608</v>
      </c>
      <c r="F168" s="43" t="e">
        <f t="shared" si="74"/>
        <v>#DIV/0!</v>
      </c>
      <c r="G168" s="43" t="e">
        <f t="shared" si="74"/>
        <v>#DIV/0!</v>
      </c>
      <c r="H168" s="43" t="e">
        <f t="shared" si="74"/>
        <v>#DIV/0!</v>
      </c>
      <c r="I168" s="74" t="e">
        <f t="shared" si="74"/>
        <v>#DIV/0!</v>
      </c>
      <c r="J168" s="152">
        <f t="shared" si="74"/>
        <v>2.1739130434782608</v>
      </c>
      <c r="K168" s="43" t="e">
        <f t="shared" si="74"/>
        <v>#DIV/0!</v>
      </c>
      <c r="L168" s="43" t="e">
        <f t="shared" si="74"/>
        <v>#DIV/0!</v>
      </c>
      <c r="M168" s="43" t="e">
        <f t="shared" si="74"/>
        <v>#DIV/0!</v>
      </c>
      <c r="N168" s="74" t="e">
        <f t="shared" si="74"/>
        <v>#DIV/0!</v>
      </c>
      <c r="O168" s="43" t="e">
        <f t="shared" si="74"/>
        <v>#DIV/0!</v>
      </c>
      <c r="P168" s="43" t="e">
        <f t="shared" si="74"/>
        <v>#DIV/0!</v>
      </c>
      <c r="Q168" s="43" t="e">
        <f t="shared" si="74"/>
        <v>#DIV/0!</v>
      </c>
      <c r="R168" s="74" t="e">
        <f t="shared" si="74"/>
        <v>#DIV/0!</v>
      </c>
      <c r="S168" s="110">
        <f t="shared" si="74"/>
        <v>2.1739130434782608</v>
      </c>
    </row>
    <row r="169" spans="1:19" s="8" customFormat="1" ht="12.75">
      <c r="A169" s="51" t="s">
        <v>44</v>
      </c>
      <c r="B169" s="23">
        <v>0</v>
      </c>
      <c r="C169" s="16"/>
      <c r="D169" s="16"/>
      <c r="E169" s="25">
        <f>SUM(B169:D169)</f>
        <v>0</v>
      </c>
      <c r="F169" s="16"/>
      <c r="G169" s="16"/>
      <c r="H169" s="16"/>
      <c r="I169" s="17">
        <f>SUM(F169:H169)</f>
        <v>0</v>
      </c>
      <c r="J169" s="97">
        <f>E169+I169</f>
        <v>0</v>
      </c>
      <c r="K169" s="16"/>
      <c r="L169" s="16"/>
      <c r="M169" s="16"/>
      <c r="N169" s="17">
        <f>SUM(K169:M169)</f>
        <v>0</v>
      </c>
      <c r="O169" s="93"/>
      <c r="P169" s="93"/>
      <c r="Q169" s="93"/>
      <c r="R169" s="25">
        <f>SUM(O169:Q169)</f>
        <v>0</v>
      </c>
      <c r="S169" s="99">
        <f>J169+N169+R169</f>
        <v>0</v>
      </c>
    </row>
    <row r="170" spans="1:19" s="8" customFormat="1" ht="12.75">
      <c r="A170" s="51" t="s">
        <v>45</v>
      </c>
      <c r="B170" s="44">
        <f aca="true" t="shared" si="75" ref="B170:S170">B169/B67*100</f>
        <v>0</v>
      </c>
      <c r="C170" s="44" t="e">
        <f t="shared" si="75"/>
        <v>#DIV/0!</v>
      </c>
      <c r="D170" s="44" t="e">
        <f t="shared" si="75"/>
        <v>#DIV/0!</v>
      </c>
      <c r="E170" s="74">
        <f t="shared" si="75"/>
        <v>0</v>
      </c>
      <c r="F170" s="44" t="e">
        <f t="shared" si="75"/>
        <v>#DIV/0!</v>
      </c>
      <c r="G170" s="44" t="e">
        <f t="shared" si="75"/>
        <v>#DIV/0!</v>
      </c>
      <c r="H170" s="44" t="e">
        <f t="shared" si="75"/>
        <v>#DIV/0!</v>
      </c>
      <c r="I170" s="74" t="e">
        <f t="shared" si="75"/>
        <v>#DIV/0!</v>
      </c>
      <c r="J170" s="152">
        <f t="shared" si="75"/>
        <v>0</v>
      </c>
      <c r="K170" s="44" t="e">
        <f t="shared" si="75"/>
        <v>#DIV/0!</v>
      </c>
      <c r="L170" s="44" t="e">
        <f t="shared" si="75"/>
        <v>#DIV/0!</v>
      </c>
      <c r="M170" s="44" t="e">
        <f t="shared" si="75"/>
        <v>#DIV/0!</v>
      </c>
      <c r="N170" s="74" t="e">
        <f t="shared" si="75"/>
        <v>#DIV/0!</v>
      </c>
      <c r="O170" s="44" t="e">
        <f t="shared" si="75"/>
        <v>#DIV/0!</v>
      </c>
      <c r="P170" s="44" t="e">
        <f t="shared" si="75"/>
        <v>#DIV/0!</v>
      </c>
      <c r="Q170" s="44" t="e">
        <f t="shared" si="75"/>
        <v>#DIV/0!</v>
      </c>
      <c r="R170" s="74" t="e">
        <f t="shared" si="75"/>
        <v>#DIV/0!</v>
      </c>
      <c r="S170" s="110">
        <f t="shared" si="75"/>
        <v>0</v>
      </c>
    </row>
    <row r="171" spans="1:19" s="8" customFormat="1" ht="25.5">
      <c r="A171" s="18" t="s">
        <v>102</v>
      </c>
      <c r="B171" s="11" t="s">
        <v>48</v>
      </c>
      <c r="C171" s="11" t="s">
        <v>47</v>
      </c>
      <c r="D171" s="11" t="s">
        <v>49</v>
      </c>
      <c r="E171" s="12" t="s">
        <v>51</v>
      </c>
      <c r="F171" s="11" t="s">
        <v>58</v>
      </c>
      <c r="G171" s="11" t="s">
        <v>59</v>
      </c>
      <c r="H171" s="11" t="s">
        <v>60</v>
      </c>
      <c r="I171" s="12" t="s">
        <v>53</v>
      </c>
      <c r="J171" s="61" t="s">
        <v>3</v>
      </c>
      <c r="K171" s="11" t="s">
        <v>50</v>
      </c>
      <c r="L171" s="11" t="s">
        <v>77</v>
      </c>
      <c r="M171" s="11" t="s">
        <v>46</v>
      </c>
      <c r="N171" s="12" t="s">
        <v>52</v>
      </c>
      <c r="O171" s="11" t="s">
        <v>54</v>
      </c>
      <c r="P171" s="11" t="s">
        <v>55</v>
      </c>
      <c r="Q171" s="11" t="s">
        <v>56</v>
      </c>
      <c r="R171" s="12" t="s">
        <v>57</v>
      </c>
      <c r="S171" s="61" t="s">
        <v>4</v>
      </c>
    </row>
    <row r="172" spans="1:19" s="8" customFormat="1" ht="15.75" customHeight="1">
      <c r="A172" s="51" t="s">
        <v>103</v>
      </c>
      <c r="B172" s="157">
        <f>'SEDE 1'!B172</f>
        <v>15652</v>
      </c>
      <c r="C172" s="115"/>
      <c r="D172" s="158"/>
      <c r="E172" s="14">
        <f>SUM(B172:D172)</f>
        <v>15652</v>
      </c>
      <c r="F172" s="159"/>
      <c r="G172" s="115"/>
      <c r="H172" s="157"/>
      <c r="I172" s="7">
        <f>SUM(H172)</f>
        <v>0</v>
      </c>
      <c r="J172" s="58">
        <f>E172+I172</f>
        <v>15652</v>
      </c>
      <c r="K172" s="115"/>
      <c r="L172" s="115"/>
      <c r="M172" s="115"/>
      <c r="N172" s="7">
        <f>SUM(K172:M172)</f>
        <v>0</v>
      </c>
      <c r="O172" s="135"/>
      <c r="P172" s="135"/>
      <c r="Q172" s="135"/>
      <c r="R172" s="12" t="s">
        <v>52</v>
      </c>
      <c r="S172" s="99" t="e">
        <f>E172+I172+N172+#REF!</f>
        <v>#REF!</v>
      </c>
    </row>
    <row r="173" spans="1:19" s="8" customFormat="1" ht="25.5">
      <c r="A173" s="21" t="s">
        <v>115</v>
      </c>
      <c r="B173" s="193" t="s">
        <v>48</v>
      </c>
      <c r="C173" s="193" t="s">
        <v>47</v>
      </c>
      <c r="D173" s="193" t="s">
        <v>49</v>
      </c>
      <c r="E173" s="12" t="s">
        <v>51</v>
      </c>
      <c r="F173" s="11" t="s">
        <v>58</v>
      </c>
      <c r="G173" s="11" t="s">
        <v>59</v>
      </c>
      <c r="H173" s="11" t="s">
        <v>60</v>
      </c>
      <c r="I173" s="12" t="s">
        <v>53</v>
      </c>
      <c r="J173" s="61" t="s">
        <v>3</v>
      </c>
      <c r="K173" s="11" t="s">
        <v>50</v>
      </c>
      <c r="L173" s="11" t="s">
        <v>77</v>
      </c>
      <c r="M173" s="11" t="s">
        <v>46</v>
      </c>
      <c r="N173" s="12" t="s">
        <v>52</v>
      </c>
      <c r="O173" s="11" t="s">
        <v>54</v>
      </c>
      <c r="P173" s="11" t="s">
        <v>55</v>
      </c>
      <c r="Q173" s="11" t="s">
        <v>56</v>
      </c>
      <c r="R173" s="12" t="s">
        <v>57</v>
      </c>
      <c r="S173" s="61" t="s">
        <v>4</v>
      </c>
    </row>
    <row r="174" spans="1:19" s="5" customFormat="1" ht="12.75">
      <c r="A174" s="107" t="s">
        <v>116</v>
      </c>
      <c r="B174" s="91">
        <f>'SEDE 1'!B174</f>
        <v>0</v>
      </c>
      <c r="C174" s="91"/>
      <c r="D174" s="91"/>
      <c r="E174" s="192">
        <f>D174+C174+B174</f>
        <v>0</v>
      </c>
      <c r="F174" s="194"/>
      <c r="G174" s="91"/>
      <c r="H174" s="88"/>
      <c r="I174" s="12">
        <f>H174+G174+F174</f>
        <v>0</v>
      </c>
      <c r="J174" s="161">
        <f>I174+E174</f>
        <v>0</v>
      </c>
      <c r="K174" s="91"/>
      <c r="L174" s="91"/>
      <c r="M174" s="91"/>
      <c r="N174" s="12">
        <f>SUM(K174:M174)</f>
        <v>0</v>
      </c>
      <c r="O174" s="195">
        <v>0</v>
      </c>
      <c r="P174" s="195">
        <v>0</v>
      </c>
      <c r="Q174" s="195">
        <v>0</v>
      </c>
      <c r="R174" s="12">
        <f>SUM(O174:Q174)</f>
        <v>0</v>
      </c>
      <c r="S174" s="99">
        <f>E174+I174+N174+R174</f>
        <v>0</v>
      </c>
    </row>
    <row r="175" spans="1:19" ht="12.75">
      <c r="A175" s="107" t="s">
        <v>117</v>
      </c>
      <c r="B175" s="91">
        <f>'SEDE 1'!B175</f>
        <v>59</v>
      </c>
      <c r="C175" s="91"/>
      <c r="D175" s="91"/>
      <c r="E175" s="192">
        <f>SUM(B175:D175)</f>
        <v>59</v>
      </c>
      <c r="F175" s="194"/>
      <c r="G175" s="91"/>
      <c r="H175" s="88"/>
      <c r="I175" s="12">
        <f>SUM(F175:H175)</f>
        <v>0</v>
      </c>
      <c r="J175" s="161">
        <f>I175+E175</f>
        <v>59</v>
      </c>
      <c r="K175" s="91"/>
      <c r="L175" s="91"/>
      <c r="M175" s="91"/>
      <c r="N175" s="12">
        <f>SUM(K175:M175)</f>
        <v>0</v>
      </c>
      <c r="O175" s="195"/>
      <c r="P175" s="195"/>
      <c r="Q175" s="195"/>
      <c r="R175" s="12">
        <f>SUM(O175:Q175)</f>
        <v>0</v>
      </c>
      <c r="S175" s="99">
        <f>E175+I175+N175+R175</f>
        <v>59</v>
      </c>
    </row>
    <row r="176" spans="1:19" ht="25.5">
      <c r="A176" s="22" t="s">
        <v>92</v>
      </c>
      <c r="B176" s="162" t="s">
        <v>48</v>
      </c>
      <c r="C176" s="162" t="s">
        <v>47</v>
      </c>
      <c r="D176" s="162" t="s">
        <v>49</v>
      </c>
      <c r="E176" s="12" t="s">
        <v>51</v>
      </c>
      <c r="F176" s="11" t="s">
        <v>58</v>
      </c>
      <c r="G176" s="11" t="s">
        <v>59</v>
      </c>
      <c r="H176" s="11" t="s">
        <v>60</v>
      </c>
      <c r="I176" s="12" t="s">
        <v>53</v>
      </c>
      <c r="J176" s="61" t="s">
        <v>3</v>
      </c>
      <c r="K176" s="11" t="s">
        <v>50</v>
      </c>
      <c r="L176" s="11" t="s">
        <v>77</v>
      </c>
      <c r="M176" s="11" t="s">
        <v>46</v>
      </c>
      <c r="N176" s="12" t="s">
        <v>52</v>
      </c>
      <c r="O176" s="11" t="s">
        <v>54</v>
      </c>
      <c r="P176" s="11" t="s">
        <v>55</v>
      </c>
      <c r="Q176" s="11" t="s">
        <v>56</v>
      </c>
      <c r="R176" s="12" t="s">
        <v>57</v>
      </c>
      <c r="S176" s="61" t="s">
        <v>4</v>
      </c>
    </row>
    <row r="177" spans="1:19" ht="12.75">
      <c r="A177" s="174" t="s">
        <v>93</v>
      </c>
      <c r="B177" s="16">
        <f>'SEDE 1'!B177</f>
        <v>50</v>
      </c>
      <c r="C177" s="16"/>
      <c r="D177" s="16"/>
      <c r="E177" s="25">
        <f>D177+C177+B177</f>
        <v>50</v>
      </c>
      <c r="F177" s="16"/>
      <c r="G177" s="16"/>
      <c r="H177" s="16"/>
      <c r="I177" s="25">
        <f>SUM(F177:H177)</f>
        <v>0</v>
      </c>
      <c r="J177" s="111">
        <f>I177+E177</f>
        <v>50</v>
      </c>
      <c r="K177" s="107"/>
      <c r="L177" s="16"/>
      <c r="M177" s="107"/>
      <c r="N177" s="17">
        <f>SUM(K177:M177)</f>
        <v>0</v>
      </c>
      <c r="O177" s="107"/>
      <c r="P177" s="16"/>
      <c r="Q177" s="16"/>
      <c r="R177" s="12">
        <f>SUM(O177:Q177)</f>
        <v>0</v>
      </c>
      <c r="S177" s="99">
        <f>E177+I177+N177+R177</f>
        <v>50</v>
      </c>
    </row>
    <row r="178" spans="1:19" ht="12.75">
      <c r="A178" s="174" t="s">
        <v>119</v>
      </c>
      <c r="B178" s="16">
        <f>'SEDE 1'!B178</f>
        <v>88</v>
      </c>
      <c r="C178" s="16"/>
      <c r="D178" s="16"/>
      <c r="E178" s="25">
        <f>D178+C178+B178</f>
        <v>88</v>
      </c>
      <c r="F178" s="16"/>
      <c r="G178" s="16"/>
      <c r="H178" s="16"/>
      <c r="I178" s="25">
        <f>SUM(F178:H178)</f>
        <v>0</v>
      </c>
      <c r="J178" s="111">
        <f>I178+E178</f>
        <v>88</v>
      </c>
      <c r="K178" s="16"/>
      <c r="L178" s="16"/>
      <c r="M178" s="107"/>
      <c r="N178" s="73">
        <f>SUM(K178:M178)</f>
        <v>0</v>
      </c>
      <c r="O178" s="107"/>
      <c r="P178" s="107"/>
      <c r="Q178" s="107"/>
      <c r="R178" s="17">
        <f>SUM(O178:Q178)</f>
        <v>0</v>
      </c>
      <c r="S178" s="99">
        <f>E178+I178+N178+R178</f>
        <v>88</v>
      </c>
    </row>
    <row r="179" spans="1:19" ht="12.75">
      <c r="A179" s="174" t="s">
        <v>94</v>
      </c>
      <c r="B179" s="16">
        <f>'SEDE 1'!B179</f>
        <v>31</v>
      </c>
      <c r="C179" s="16"/>
      <c r="D179" s="16"/>
      <c r="E179" s="25">
        <f>D179+C179+B179</f>
        <v>31</v>
      </c>
      <c r="F179" s="16"/>
      <c r="G179" s="48"/>
      <c r="H179" s="48"/>
      <c r="I179" s="25">
        <f>H179+G179+F179</f>
        <v>0</v>
      </c>
      <c r="J179" s="111">
        <f>I179+E179</f>
        <v>31</v>
      </c>
      <c r="K179" s="48"/>
      <c r="L179" s="16"/>
      <c r="M179" s="112"/>
      <c r="N179" s="113">
        <f>SUM(K179:M179)</f>
        <v>0</v>
      </c>
      <c r="O179" s="112"/>
      <c r="P179" s="112"/>
      <c r="Q179" s="112"/>
      <c r="R179" s="25">
        <f>SUM(O179:Q179)</f>
        <v>0</v>
      </c>
      <c r="S179" s="99">
        <f>E179+I179+N179+R179</f>
        <v>31</v>
      </c>
    </row>
    <row r="180" spans="1:19" ht="12.75">
      <c r="A180" s="174" t="s">
        <v>95</v>
      </c>
      <c r="B180" s="16">
        <f>'SEDE 1'!B180</f>
        <v>2</v>
      </c>
      <c r="C180" s="16"/>
      <c r="D180" s="16"/>
      <c r="E180" s="25">
        <f>D180+C180+B180</f>
        <v>2</v>
      </c>
      <c r="F180" s="16"/>
      <c r="G180" s="16"/>
      <c r="H180" s="16"/>
      <c r="I180" s="25">
        <f>SUM(F180:H180)</f>
        <v>0</v>
      </c>
      <c r="J180" s="111">
        <f>I180+E180</f>
        <v>2</v>
      </c>
      <c r="K180" s="16"/>
      <c r="L180" s="16"/>
      <c r="M180" s="107"/>
      <c r="N180" s="114">
        <f>SUM(K180:M180)</f>
        <v>0</v>
      </c>
      <c r="O180" s="107"/>
      <c r="P180" s="16"/>
      <c r="Q180" s="16"/>
      <c r="R180" s="25">
        <f>SUM(O180:Q180)</f>
        <v>0</v>
      </c>
      <c r="S180" s="99">
        <f>E180+I180+N180+R180</f>
        <v>2</v>
      </c>
    </row>
    <row r="181" spans="1:19" ht="12.75">
      <c r="A181" s="174" t="s">
        <v>101</v>
      </c>
      <c r="B181" s="16">
        <f>'SEDE 1'!B181</f>
        <v>198</v>
      </c>
      <c r="C181" s="16"/>
      <c r="D181" s="16"/>
      <c r="E181" s="7">
        <f>+B181+C181+D181</f>
        <v>198</v>
      </c>
      <c r="F181" s="56"/>
      <c r="G181" s="56"/>
      <c r="H181" s="56"/>
      <c r="I181" s="25">
        <f>SUM(F181:H181)</f>
        <v>0</v>
      </c>
      <c r="J181" s="111">
        <f>I181+E181</f>
        <v>198</v>
      </c>
      <c r="K181" s="16"/>
      <c r="L181" s="16"/>
      <c r="M181" s="16"/>
      <c r="N181" s="114">
        <f>SUM(K181:M181)</f>
        <v>0</v>
      </c>
      <c r="O181" s="16"/>
      <c r="P181" s="16"/>
      <c r="Q181" s="16"/>
      <c r="R181" s="25">
        <f>SUM(O181:Q181)</f>
        <v>0</v>
      </c>
      <c r="S181" s="99">
        <f>E181+I181+N181+R181</f>
        <v>198</v>
      </c>
    </row>
    <row r="182" spans="1:19" s="200" customFormat="1" ht="12.75">
      <c r="A182" s="197"/>
      <c r="B182" s="198"/>
      <c r="C182" s="198"/>
      <c r="D182" s="198"/>
      <c r="E182" s="199"/>
      <c r="F182" s="198"/>
      <c r="G182" s="198"/>
      <c r="H182" s="198"/>
      <c r="I182" s="199"/>
      <c r="J182" s="199"/>
      <c r="K182" s="198"/>
      <c r="L182" s="198"/>
      <c r="M182" s="198"/>
      <c r="N182" s="199"/>
      <c r="O182" s="198"/>
      <c r="P182" s="198"/>
      <c r="Q182" s="198"/>
      <c r="R182" s="199"/>
      <c r="S182" s="199"/>
    </row>
    <row r="183" spans="1:19" ht="43.5" customHeight="1">
      <c r="A183" s="154" t="s">
        <v>79</v>
      </c>
      <c r="B183" s="5"/>
      <c r="C183" s="5"/>
      <c r="D183" s="5"/>
      <c r="E183" s="5"/>
      <c r="F183" s="5"/>
      <c r="G183" s="5"/>
      <c r="H183" s="5"/>
      <c r="I183" s="31"/>
      <c r="J183" s="5"/>
      <c r="K183" s="5"/>
      <c r="L183" s="5"/>
      <c r="M183" s="5"/>
      <c r="N183" s="5"/>
      <c r="O183" s="5"/>
      <c r="P183" s="5"/>
      <c r="Q183" s="5"/>
      <c r="R183" s="5"/>
      <c r="S183" s="5"/>
    </row>
    <row r="184" spans="1:14" ht="11.25">
      <c r="A184" s="169"/>
      <c r="N184" s="169"/>
    </row>
    <row r="185" ht="11.25">
      <c r="N185" s="169"/>
    </row>
    <row r="186" ht="11.25">
      <c r="N186" s="169"/>
    </row>
    <row r="187" ht="11.25">
      <c r="N187" s="169"/>
    </row>
    <row r="188" ht="11.25">
      <c r="N188" s="169"/>
    </row>
    <row r="189" ht="11.25">
      <c r="N189" s="169"/>
    </row>
    <row r="190" ht="11.25">
      <c r="N190" s="169"/>
    </row>
    <row r="191" ht="11.25">
      <c r="N191" s="169"/>
    </row>
    <row r="192" ht="11.25">
      <c r="N192" s="169"/>
    </row>
    <row r="193" ht="11.25">
      <c r="N193" s="169"/>
    </row>
    <row r="194" ht="11.25">
      <c r="N194" s="169"/>
    </row>
    <row r="195" ht="11.25">
      <c r="N195" s="169"/>
    </row>
    <row r="196" ht="11.25">
      <c r="N196" s="169"/>
    </row>
    <row r="197" ht="11.25">
      <c r="N197" s="169"/>
    </row>
    <row r="198" ht="11.25">
      <c r="N198" s="169"/>
    </row>
    <row r="199" ht="11.25">
      <c r="N199" s="169"/>
    </row>
    <row r="200" ht="11.25">
      <c r="N200" s="169"/>
    </row>
    <row r="201" ht="11.25">
      <c r="N201" s="169"/>
    </row>
    <row r="202" ht="11.25">
      <c r="N202" s="169"/>
    </row>
    <row r="203" ht="11.25">
      <c r="N203" s="169"/>
    </row>
    <row r="204" ht="11.25">
      <c r="N204" s="169"/>
    </row>
    <row r="205" ht="11.25">
      <c r="N205" s="169"/>
    </row>
    <row r="206" ht="11.25">
      <c r="N206" s="169"/>
    </row>
    <row r="207" ht="11.25">
      <c r="N207" s="169"/>
    </row>
    <row r="208" ht="11.25">
      <c r="N208" s="169"/>
    </row>
    <row r="209" ht="11.25">
      <c r="N209" s="169"/>
    </row>
    <row r="210" ht="11.25">
      <c r="N210" s="169"/>
    </row>
    <row r="211" ht="11.25">
      <c r="N211" s="169"/>
    </row>
    <row r="212" ht="11.25">
      <c r="N212" s="169"/>
    </row>
    <row r="213" ht="11.25">
      <c r="N213" s="169"/>
    </row>
    <row r="214" ht="11.25">
      <c r="N214" s="169"/>
    </row>
    <row r="215" ht="11.25">
      <c r="N215" s="169"/>
    </row>
    <row r="216" ht="11.25">
      <c r="N216" s="169"/>
    </row>
    <row r="217" ht="11.25">
      <c r="N217" s="169"/>
    </row>
    <row r="218" ht="11.25">
      <c r="N218" s="169"/>
    </row>
    <row r="219" ht="11.25">
      <c r="N219" s="169" t="s">
        <v>136</v>
      </c>
    </row>
    <row r="260" ht="11.25">
      <c r="Q260" s="1">
        <v>33</v>
      </c>
    </row>
    <row r="261" ht="11.25">
      <c r="Q261" s="1">
        <v>3</v>
      </c>
    </row>
    <row r="355" ht="11.25">
      <c r="Q355" s="1">
        <v>3333</v>
      </c>
    </row>
    <row r="450" ht="11.25">
      <c r="Q450" s="1">
        <v>3.33333333333333E+19</v>
      </c>
    </row>
    <row r="470" ht="11.25">
      <c r="Q470" s="1">
        <v>1</v>
      </c>
    </row>
    <row r="471" ht="11.25">
      <c r="Q471" s="1">
        <v>3</v>
      </c>
    </row>
    <row r="626" ht="11.25">
      <c r="Q626" s="169" t="s">
        <v>121</v>
      </c>
    </row>
  </sheetData>
  <sheetProtection/>
  <mergeCells count="7">
    <mergeCell ref="A1:A6"/>
    <mergeCell ref="B1:P7"/>
    <mergeCell ref="Q1:Q3"/>
    <mergeCell ref="R1:S3"/>
    <mergeCell ref="Q4:Q6"/>
    <mergeCell ref="R4:S6"/>
    <mergeCell ref="R7:S7"/>
  </mergeCells>
  <printOptions/>
  <pageMargins left="0.7" right="0.7" top="0.75" bottom="0.75" header="0.3" footer="0.3"/>
  <pageSetup orientation="portrait" r:id="rId2"/>
  <ignoredErrors>
    <ignoredError sqref="B107 B116 E13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marlop</dc:creator>
  <cp:keywords/>
  <dc:description/>
  <cp:lastModifiedBy>Estadistica</cp:lastModifiedBy>
  <cp:lastPrinted>2024-01-10T15:39:59Z</cp:lastPrinted>
  <dcterms:created xsi:type="dcterms:W3CDTF">2008-09-16T14:55:00Z</dcterms:created>
  <dcterms:modified xsi:type="dcterms:W3CDTF">2024-03-08T16:44:30Z</dcterms:modified>
  <cp:category/>
  <cp:version/>
  <cp:contentType/>
  <cp:contentStatus/>
</cp:coreProperties>
</file>