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Mi unidad\Hospital San Rafael\"/>
    </mc:Choice>
  </mc:AlternateContent>
  <xr:revisionPtr revIDLastSave="0" documentId="13_ncr:1_{9D8FC549-4ACF-4191-AB58-4C5D2904B2DF}" xr6:coauthVersionLast="47" xr6:coauthVersionMax="47" xr10:uidLastSave="{00000000-0000-0000-0000-000000000000}"/>
  <bookViews>
    <workbookView xWindow="-120" yWindow="-120" windowWidth="29040" windowHeight="17520" tabRatio="922" xr2:uid="{00000000-000D-0000-FFFF-FFFF00000000}"/>
  </bookViews>
  <sheets>
    <sheet name="P. PLANEACIÓN Y CALIDAD" sheetId="15" r:id="rId1"/>
    <sheet name="GERENCIA" sheetId="23" r:id="rId2"/>
    <sheet name="P.GESTIÓN JURÍDICA" sheetId="25" r:id="rId3"/>
    <sheet name="P.AT.FARMACÉUTICA" sheetId="26" r:id="rId4"/>
    <sheet name="P.CONTROL INTERNO" sheetId="27" r:id="rId5"/>
    <sheet name="P.GESTIÓN FINANCIERA" sheetId="28" r:id="rId6"/>
    <sheet name="P.SIST.INFORMACIÓN" sheetId="29" r:id="rId7"/>
    <sheet name="P.GESTIÓN AMBIENTE FÍSICO" sheetId="30" r:id="rId8"/>
    <sheet name="P. GESTIÓN TH" sheetId="31" r:id="rId9"/>
    <sheet name="P. ATECIÓN AL USUARIO" sheetId="32" r:id="rId10"/>
    <sheet name="Resumen" sheetId="33" r:id="rId11"/>
  </sheets>
  <externalReferences>
    <externalReference r:id="rId12"/>
    <externalReference r:id="rId13"/>
  </externalReferences>
  <definedNames>
    <definedName name="_xlnm._FilterDatabase" localSheetId="1" hidden="1">GERENCIA!$C$6:$K$6</definedName>
    <definedName name="_xlnm._FilterDatabase" localSheetId="9" hidden="1">'P. ATECIÓN AL USUARIO'!$C$6:$K$10</definedName>
    <definedName name="_xlnm._FilterDatabase" localSheetId="8" hidden="1">'P. GESTIÓN TH'!$C$6:$K$11</definedName>
    <definedName name="_xlnm._FilterDatabase" localSheetId="0" hidden="1">'P. PLANEACIÓN Y CALIDAD'!$C$6:$K$17</definedName>
    <definedName name="_xlnm._FilterDatabase" localSheetId="3" hidden="1">'P.AT.FARMACÉUTICA'!$C$6:$K$38</definedName>
    <definedName name="_xlnm._FilterDatabase" localSheetId="4" hidden="1">'P.CONTROL INTERNO'!$A$6:$O$31</definedName>
    <definedName name="_xlnm._FilterDatabase" localSheetId="7" hidden="1">'P.GESTIÓN AMBIENTE FÍSICO'!$C$6:$K$23</definedName>
    <definedName name="_xlnm._FilterDatabase" localSheetId="5" hidden="1">'P.GESTIÓN FINANCIERA'!$A$6:$M$141</definedName>
    <definedName name="_xlnm._FilterDatabase" localSheetId="2" hidden="1">'P.GESTIÓN JURÍDICA'!$C$6:$K$13</definedName>
    <definedName name="_xlnm._FilterDatabase" localSheetId="6" hidden="1">'P.SIST.INFORMACIÓN'!$A$6:$N$97</definedName>
    <definedName name="_xlnm.Print_Area" localSheetId="1">GERENCIA!$B$2:$K$9</definedName>
    <definedName name="_xlnm.Print_Area" localSheetId="9">'P. ATECIÓN AL USUARIO'!$B$2:$K$12</definedName>
    <definedName name="_xlnm.Print_Area" localSheetId="8">'P. GESTIÓN TH'!$B$2:$K$13</definedName>
    <definedName name="_xlnm.Print_Area" localSheetId="0">'P. PLANEACIÓN Y CALIDAD'!$B$2:$K$19</definedName>
    <definedName name="_xlnm.Print_Area" localSheetId="3">'P.AT.FARMACÉUTICA'!$B$2:$K$40</definedName>
    <definedName name="_xlnm.Print_Area" localSheetId="4">'P.CONTROL INTERNO'!#REF!</definedName>
    <definedName name="_xlnm.Print_Area" localSheetId="7">'P.GESTIÓN AMBIENTE FÍSICO'!$B$2:$K$26</definedName>
    <definedName name="_xlnm.Print_Area" localSheetId="5">'P.GESTIÓN FINANCIERA'!$B$2:$K$143</definedName>
    <definedName name="_xlnm.Print_Area" localSheetId="2">'P.GESTIÓN JURÍDICA'!$B$2:$K$15</definedName>
    <definedName name="_xlnm.Print_Area" localSheetId="6">'P.SIST.INFORMACIÓN'!$B$2:$K$72</definedName>
    <definedName name="_xlnm.Print_Titles" localSheetId="1">GERENCIA!$B:$K,GERENCIA!$2:$6</definedName>
    <definedName name="_xlnm.Print_Titles" localSheetId="9">'P. ATECIÓN AL USUARIO'!$B:$K,'P. ATECIÓN AL USUARIO'!$2:$6</definedName>
    <definedName name="_xlnm.Print_Titles" localSheetId="8">'P. GESTIÓN TH'!$B:$K,'P. GESTIÓN TH'!$2:$6</definedName>
    <definedName name="_xlnm.Print_Titles" localSheetId="0">'P. PLANEACIÓN Y CALIDAD'!$B:$K,'P. PLANEACIÓN Y CALIDAD'!$2:$6</definedName>
    <definedName name="_xlnm.Print_Titles" localSheetId="3">'P.AT.FARMACÉUTICA'!$B:$K,'P.AT.FARMACÉUTICA'!$2:$6</definedName>
    <definedName name="_xlnm.Print_Titles" localSheetId="4">'P.CONTROL INTERNO'!#REF!,'P.CONTROL INTERNO'!$2:$6</definedName>
    <definedName name="_xlnm.Print_Titles" localSheetId="7">'P.GESTIÓN AMBIENTE FÍSICO'!$B:$K,'P.GESTIÓN AMBIENTE FÍSICO'!$2:$6</definedName>
    <definedName name="_xlnm.Print_Titles" localSheetId="5">'P.GESTIÓN FINANCIERA'!$B:$K,'P.GESTIÓN FINANCIERA'!$2:$6</definedName>
    <definedName name="_xlnm.Print_Titles" localSheetId="2">'P.GESTIÓN JURÍDICA'!$B:$K,'P.GESTIÓN JURÍDICA'!$2:$6</definedName>
    <definedName name="_xlnm.Print_Titles" localSheetId="6">'P.SIST.INFORMACIÓN'!$B:$K,'P.SIST.INFORMACIÓN'!$2:$6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9" i="29" l="1"/>
  <c r="G41" i="27"/>
  <c r="G40" i="27"/>
  <c r="G39" i="27"/>
  <c r="G38" i="27"/>
  <c r="G28" i="23"/>
  <c r="G102" i="29"/>
  <c r="G101" i="29"/>
  <c r="G100" i="29"/>
  <c r="G154" i="28"/>
  <c r="G153" i="28"/>
  <c r="G152" i="28"/>
  <c r="G151" i="28"/>
  <c r="G22" i="32"/>
  <c r="G21" i="32"/>
  <c r="G20" i="32"/>
  <c r="G19" i="32"/>
  <c r="G21" i="31"/>
  <c r="G20" i="31"/>
  <c r="G19" i="31"/>
  <c r="G18" i="31"/>
  <c r="G38" i="30"/>
  <c r="G37" i="30"/>
  <c r="G36" i="30"/>
  <c r="G35" i="30"/>
  <c r="G47" i="26"/>
  <c r="G46" i="26"/>
  <c r="G45" i="26"/>
  <c r="G44" i="26"/>
  <c r="G24" i="25"/>
  <c r="G23" i="25"/>
  <c r="G22" i="25"/>
  <c r="G21" i="25"/>
  <c r="G31" i="23"/>
  <c r="G30" i="23"/>
  <c r="G29" i="23"/>
  <c r="G28" i="15"/>
  <c r="G27" i="15"/>
  <c r="G26" i="15"/>
  <c r="G25" i="15"/>
  <c r="L15" i="23"/>
  <c r="L8" i="23"/>
  <c r="L18" i="23"/>
  <c r="L11" i="23"/>
  <c r="L17" i="23"/>
  <c r="L13" i="23"/>
  <c r="L14" i="23"/>
  <c r="L9" i="23"/>
  <c r="L19" i="23"/>
  <c r="L16" i="23"/>
  <c r="L12" i="23"/>
  <c r="L10" i="23"/>
  <c r="G42" i="27" l="1"/>
  <c r="G29" i="15"/>
  <c r="C7" i="33"/>
  <c r="C5" i="33"/>
  <c r="C25" i="33" s="1"/>
  <c r="C4" i="33"/>
  <c r="C6" i="33"/>
  <c r="G23" i="32"/>
  <c r="G155" i="28"/>
  <c r="G48" i="26"/>
  <c r="G32" i="23"/>
  <c r="G25" i="25"/>
  <c r="G103" i="29"/>
  <c r="G39" i="30"/>
  <c r="G22" i="31"/>
  <c r="C24" i="33" l="1"/>
  <c r="C26" i="33" s="1"/>
  <c r="D24" i="33" s="1"/>
  <c r="C8" i="33"/>
  <c r="D5" i="33" s="1"/>
  <c r="D4" i="33" l="1"/>
  <c r="D6" i="33"/>
  <c r="D7" i="33"/>
  <c r="D25" i="33"/>
  <c r="D26" i="33" s="1"/>
  <c r="D8" i="33" l="1"/>
</calcChain>
</file>

<file path=xl/sharedStrings.xml><?xml version="1.0" encoding="utf-8"?>
<sst xmlns="http://schemas.openxmlformats.org/spreadsheetml/2006/main" count="1059" uniqueCount="346">
  <si>
    <t>Aprobado por:
Gerente General</t>
  </si>
  <si>
    <t>Formato</t>
  </si>
  <si>
    <t>PROCESO</t>
  </si>
  <si>
    <t>Fecha</t>
  </si>
  <si>
    <t>Código</t>
  </si>
  <si>
    <t>Versión</t>
  </si>
  <si>
    <t>F_05_SI-2</t>
  </si>
  <si>
    <t>INFORME</t>
  </si>
  <si>
    <t>PERIODICIDAD</t>
  </si>
  <si>
    <t>SISTEMA</t>
  </si>
  <si>
    <t>CANTIDAD DE INFORMES</t>
  </si>
  <si>
    <t>ENTIDAD A QUIÉN SE ENTREGA EL INFORME</t>
  </si>
  <si>
    <t>RESPONSABLE</t>
  </si>
  <si>
    <t>¿QUIÉN REPORTA?</t>
  </si>
  <si>
    <t>Semestral</t>
  </si>
  <si>
    <t xml:space="preserve">Anual </t>
  </si>
  <si>
    <t>Trimestral</t>
  </si>
  <si>
    <t>CONTADURÍA GENERAL DE LA NACIÓN</t>
  </si>
  <si>
    <t>Mensual</t>
  </si>
  <si>
    <t>CONTRALORIA GENERAL DE LA REPÚBLICA</t>
  </si>
  <si>
    <t xml:space="preserve">
Pólizas adquiridas
</t>
  </si>
  <si>
    <t>CONTRALORIA GENERAL DE ANTIOQUIA</t>
  </si>
  <si>
    <t>GESTIÓN TRANSPARENTE</t>
  </si>
  <si>
    <t>REVISOR FISCAL</t>
  </si>
  <si>
    <t>CONTROL INTERNO</t>
  </si>
  <si>
    <t>MINISTERIO DE SALUD</t>
  </si>
  <si>
    <t>Cartera por Cobrar</t>
  </si>
  <si>
    <t>Pasivos</t>
  </si>
  <si>
    <t>Ejecución Presupuestal</t>
  </si>
  <si>
    <t>Procesos Judiciales</t>
  </si>
  <si>
    <t>Contratación</t>
  </si>
  <si>
    <t>SIHO</t>
  </si>
  <si>
    <t>Ingresos y Presupuesto</t>
  </si>
  <si>
    <t xml:space="preserve">Gastos Presupuesto </t>
  </si>
  <si>
    <t>Mecanismos de Pago</t>
  </si>
  <si>
    <t>Balance General Estado de Actividad</t>
  </si>
  <si>
    <t>Estado de Actividad</t>
  </si>
  <si>
    <t>Capacidad Instalada</t>
  </si>
  <si>
    <t>Anual</t>
  </si>
  <si>
    <t>FÍSICO Y MAGNÉTICO</t>
  </si>
  <si>
    <t>FÍSICO</t>
  </si>
  <si>
    <t>SUPERINTENDENCIA NACIONAL DE SALUD (SUPERSALUD)</t>
  </si>
  <si>
    <t>MAGNÉTICO</t>
  </si>
  <si>
    <t>CODFIS</t>
  </si>
  <si>
    <t xml:space="preserve">Presupuesto Anual </t>
  </si>
  <si>
    <t>Desagregación del Presupuesto Anual</t>
  </si>
  <si>
    <t>DIAN</t>
  </si>
  <si>
    <t>Declaración de retención en la fuente</t>
  </si>
  <si>
    <t>Declaración de IVA</t>
  </si>
  <si>
    <t>Bimensual</t>
  </si>
  <si>
    <t>MUISCA</t>
  </si>
  <si>
    <t>JUNTA DIRECTIVA</t>
  </si>
  <si>
    <t>Presupuesto Anual Desagregado para aprobación para la vigencia siguiente</t>
  </si>
  <si>
    <t>Bimestral</t>
  </si>
  <si>
    <t>SUBGERENTE GENERAL</t>
  </si>
  <si>
    <t xml:space="preserve">GERENTE
</t>
  </si>
  <si>
    <t>FECHA MÁXIMA DE PRESENTACIÓN A LA ENTIDAD</t>
  </si>
  <si>
    <t>DIRECCIÓN NACIONAL DE DERECHOS DE AUTOR</t>
  </si>
  <si>
    <t xml:space="preserve">Informe   sobre   la    verificación,
recomendaciones, seguimiento y resultados sobre el cumplimiento de las normas en materia de derechos de autor sobre programas       de      computador
(Software)
</t>
  </si>
  <si>
    <t xml:space="preserve">PAGINA DE LA
DIRECCIÓN NACIONAL DE DERECHOS DE AUTOR:
www.derechodeautor
.gov.co
</t>
  </si>
  <si>
    <t>DEPARTAMENTO ADMINISTRATIVO DE LA FUNCIÓN PÚBLICA</t>
  </si>
  <si>
    <t>PÁGINA DEL DAFP</t>
  </si>
  <si>
    <t>EPS</t>
  </si>
  <si>
    <t>Boletín de Deudores Morosos</t>
  </si>
  <si>
    <t>Programación de Presupuesto de Ingresos</t>
  </si>
  <si>
    <t>Ejecución de Presupuesto de Ingresos</t>
  </si>
  <si>
    <t>Programación de Presupuesto de Gastos</t>
  </si>
  <si>
    <t>Ejecución de Presupuesto de Gastos</t>
  </si>
  <si>
    <t>Acto administrativo de Aprobación  Presupuesto</t>
  </si>
  <si>
    <t>Dictamen de razonabilidad sobre los Estados Financieros e Informes de Revisoría Fiscal</t>
  </si>
  <si>
    <t>Certificación  Estados Financieros</t>
  </si>
  <si>
    <t>Archivo plano del Auxiliar Contable a nivel de tercero, de cada vigencia Fiscal</t>
  </si>
  <si>
    <t>Relación de Bancos y números de cuentas y saldo</t>
  </si>
  <si>
    <t>Estado de Tesorería</t>
  </si>
  <si>
    <t>Reservas de Caja</t>
  </si>
  <si>
    <t>Manual o Procedimiento Contratación</t>
  </si>
  <si>
    <t>Modificaciones en Pólizas</t>
  </si>
  <si>
    <t>Información Exógena (medios magnéticos)</t>
  </si>
  <si>
    <t>Revisado por:
Coordinador de Planeación y Calidad</t>
  </si>
  <si>
    <t>GESTIÓN JURIDICA</t>
  </si>
  <si>
    <t>GERENCIA</t>
  </si>
  <si>
    <t>MATRIZ DE INFORMACIÓN ENTES DE CONTROL</t>
  </si>
  <si>
    <t>Balance General, Estado de Actividad, Indicadores Financieros,Informe de Constos y Punto de Equilibrio, Cuentas por Pagar, Cuentas por Cobrar, Ejecución Presupuestal</t>
  </si>
  <si>
    <t>Enviado</t>
  </si>
  <si>
    <t>CHIP</t>
  </si>
  <si>
    <t>DAFP</t>
  </si>
  <si>
    <t>Pagina DAFP</t>
  </si>
  <si>
    <t xml:space="preserve"> </t>
  </si>
  <si>
    <t>Cuatrimestral</t>
  </si>
  <si>
    <t>Pagina Hospital</t>
  </si>
  <si>
    <t>Seguimiento Cuatrimestral Plan Anticorrupción
(Art. 73 Ley 1474 de 2011)</t>
  </si>
  <si>
    <t>HOSPITAL</t>
  </si>
  <si>
    <t>SARLAFT</t>
  </si>
  <si>
    <t>MEDIO MAGNÉTICO</t>
  </si>
  <si>
    <t>Consumo y Medicos formulantes de medicamentos de control</t>
  </si>
  <si>
    <t>DIRECCIÓN SECCIONAL DE SALUD DE ANTIOQUIA (consumomedicamentos@antioquia.gov.co)</t>
  </si>
  <si>
    <t>ENVIADO</t>
  </si>
  <si>
    <t>Declaración de Ingreso y patrimonios</t>
  </si>
  <si>
    <t>DSSA</t>
  </si>
  <si>
    <t>SUPER SALUD</t>
  </si>
  <si>
    <t>Renovación de Habilitación</t>
  </si>
  <si>
    <t>Plan Anual de Adquisiciones (PAA)</t>
  </si>
  <si>
    <t>Rendición de cuentas</t>
  </si>
  <si>
    <t>PLATAFORMA SUPERSALUD</t>
  </si>
  <si>
    <t>Circular 012 - Información PAMEC</t>
  </si>
  <si>
    <t>PLANEACION Y CALIDAD, GERENTES Y SUBGERENTES</t>
  </si>
  <si>
    <t>GESTIÓN TRANSPARENTE
PAGINA DEL HOSPITAL</t>
  </si>
  <si>
    <t>Revisado por:
Lider Planeación</t>
  </si>
  <si>
    <t>PLATAFORMA DSSA</t>
  </si>
  <si>
    <t>PAGINA HOSPITAL</t>
  </si>
  <si>
    <t>Informe de Gestión Gerente</t>
  </si>
  <si>
    <t>FISICO Y MAGNETICO</t>
  </si>
  <si>
    <t>Revisado por:
Lider Planeación</t>
  </si>
  <si>
    <t>Revisado por:
Lider de Planeación</t>
  </si>
  <si>
    <t>Revisado por:
Lider de Planeción</t>
  </si>
  <si>
    <t>Contratación (en sus diferentes modalidad de contratación)</t>
  </si>
  <si>
    <t>Procesos Judiciales (en linea)</t>
  </si>
  <si>
    <t>INVIMA</t>
  </si>
  <si>
    <t>Tecno- Vigilancia</t>
  </si>
  <si>
    <t>Farmaco-vigilancia</t>
  </si>
  <si>
    <t>Información Precios Medicamentos (Circular 08)</t>
  </si>
  <si>
    <t>Personal de costos y contratos  y personal de planta</t>
  </si>
  <si>
    <t>Calidad INDICADORES 256</t>
  </si>
  <si>
    <t>Circular 030</t>
  </si>
  <si>
    <t>PISIS</t>
  </si>
  <si>
    <t>1552  Indicadores de Oportunidad</t>
  </si>
  <si>
    <t>GESIS</t>
  </si>
  <si>
    <t>Revisado por:
Lider de Planeación</t>
  </si>
  <si>
    <t>GESTIÓN DE AMBIENTE FÍSICO</t>
  </si>
  <si>
    <t xml:space="preserve">
Encuesta de Gestión Ambiental
</t>
  </si>
  <si>
    <t>Plan de Gestión Integral Residuos</t>
  </si>
  <si>
    <t>Informe de actividades del Grupo Administrativo de Gestión Ambiental</t>
  </si>
  <si>
    <t xml:space="preserve">Infraestructura </t>
  </si>
  <si>
    <t>RH1 Residuos Hospitalarios</t>
  </si>
  <si>
    <t>ALCALDIA MUNICIPAL DE ITAGÜÍ</t>
  </si>
  <si>
    <t>Plan de mantenimiento (Eq. Oficina, Biomédico y Sistemas</t>
  </si>
  <si>
    <t>DIRECCIÓN SECCIONAL DE SALUD DE ANTIOQUIA(DSSA)</t>
  </si>
  <si>
    <t>GESTIÓN TALENTO HUMANO</t>
  </si>
  <si>
    <t>Manual de Funciones, Requisitos y Competencias</t>
  </si>
  <si>
    <t>Planta de cargos donde determine el nivel grado y salario</t>
  </si>
  <si>
    <t>Recursos Humanos</t>
  </si>
  <si>
    <t>Pasivo Prestacional</t>
  </si>
  <si>
    <t>Pasivocol</t>
  </si>
  <si>
    <t>ATENCIÓN AL USUARIO</t>
  </si>
  <si>
    <t>Informe PQRS y Satisfacción</t>
  </si>
  <si>
    <t>Seccional de Salud de Antioquia
Secretaria de Salud Itagüí</t>
  </si>
  <si>
    <t>FÍSICO Y CORREO ELECTRÓNICO</t>
  </si>
  <si>
    <t>Plan Operativo Anual</t>
  </si>
  <si>
    <t>Final periodo (Ley 951/2005)</t>
  </si>
  <si>
    <t>Dos veces al año</t>
  </si>
  <si>
    <t>Por cambio de normatividad queda abierta  a nuevo fecha</t>
  </si>
  <si>
    <t>Informe de Austeridad del gasto  (Decreto 1068, 26-may-15 articulo 2.8.4.8.2)</t>
  </si>
  <si>
    <t>Gerencia</t>
  </si>
  <si>
    <t>SAVIA EPS</t>
  </si>
  <si>
    <t>SISPRO</t>
  </si>
  <si>
    <t>Reporte SUIT</t>
  </si>
  <si>
    <t>Pagina SUIT</t>
  </si>
  <si>
    <t>ENCUESTA FURAG(MIPG)</t>
  </si>
  <si>
    <t>a</t>
  </si>
  <si>
    <t>//5/*9+-*+6/</t>
  </si>
  <si>
    <t>14  ]</t>
  </si>
  <si>
    <t xml:space="preserve"> GFT</t>
  </si>
  <si>
    <t xml:space="preserve">Trimestral </t>
  </si>
  <si>
    <t>Información contable publica  -  Convergencia</t>
  </si>
  <si>
    <t xml:space="preserve">JUNIO </t>
  </si>
  <si>
    <t>CORREOS EPS</t>
  </si>
  <si>
    <t>Circular 029 (RIPS DE EXTRANJEROS)</t>
  </si>
  <si>
    <t xml:space="preserve">RESOLUCIÓN 768/2018 sistema de afiliacion SAT-REPORTE DE INTERNACIÓN </t>
  </si>
  <si>
    <t>DIRECCIÓN LOCAL DE SALUD (ITAGUI) Y ESTADISTICAS PARA SINIESP-RIPS Y BAI</t>
  </si>
  <si>
    <t xml:space="preserve">REPORTEA DIARIO DIPONIBILIDAD RECURSO HOSPITLARIO </t>
  </si>
  <si>
    <t>RESP</t>
  </si>
  <si>
    <t>DIARIO</t>
  </si>
  <si>
    <t xml:space="preserve">PAGINA DEL MINISTERIO </t>
  </si>
  <si>
    <t xml:space="preserve">REPORTE DIARIO DIPONIBILIDAD RECURSO HOSPITLARIO </t>
  </si>
  <si>
    <t xml:space="preserve">SECRETARIA DE SALUD MUNICIPAL </t>
  </si>
  <si>
    <t xml:space="preserve">CORREO SECRETARIA DE SALUD MUNICIPAL </t>
  </si>
  <si>
    <t>REPORTE PACIENTES SOPECHOSOS, NEGATIVOS Y CON DX POR SECUELAS COVID UCI</t>
  </si>
  <si>
    <t xml:space="preserve">CRUE DEPARTAMENTAL </t>
  </si>
  <si>
    <t xml:space="preserve">CORREO CRUE DEPARTAMENTAL </t>
  </si>
  <si>
    <t xml:space="preserve">INFORME DE RIPS TRIMESTRE 4 </t>
  </si>
  <si>
    <t>JUNTA DIRECTIVA HSRI</t>
  </si>
  <si>
    <t xml:space="preserve">TRIMESTRAL </t>
  </si>
  <si>
    <t xml:space="preserve">ANUAL </t>
  </si>
  <si>
    <t>PLATAFORMA SIHO Y PISIS</t>
  </si>
  <si>
    <t>RIPS RES.  3374</t>
  </si>
  <si>
    <t>PLATAFORMA  PISIS</t>
  </si>
  <si>
    <t>Cargue programación PPSS</t>
  </si>
  <si>
    <t>ANUAL</t>
  </si>
  <si>
    <t>Cargue seguimiento PPSS</t>
  </si>
  <si>
    <t>31  de agosto</t>
  </si>
  <si>
    <t>OFICIAL DE CUMPLIMIENTO</t>
  </si>
  <si>
    <t>CORREOS SECRETARIA DE ITAGUI Y ESTADISTICA</t>
  </si>
  <si>
    <t>mensual</t>
  </si>
  <si>
    <t>31-ene</t>
  </si>
  <si>
    <t>PLATAFORMA INVIMA SIVICOS</t>
  </si>
  <si>
    <t>CORREO ELECTRÓNICO DSSA-FACTORES DE RIESGO</t>
  </si>
  <si>
    <t>Informe de gestión vigencia 2020  (articulo 74 ley 1474/11)</t>
  </si>
  <si>
    <t>Plan anticorrupcion 2021</t>
  </si>
  <si>
    <t>SIA CONTRALORÍA</t>
  </si>
  <si>
    <t>SE REALIZA AL TÉRMINAR EL PERIODO GERENCIAL</t>
  </si>
  <si>
    <t>SE REALIZA A PARTIR DEL 2022</t>
  </si>
  <si>
    <t>OBSERVACIÓN</t>
  </si>
  <si>
    <t>RESPONSABLE DE GENERAR LA INFORMACIÓN</t>
  </si>
  <si>
    <t>GESIS-CRUE HSRI</t>
  </si>
  <si>
    <t xml:space="preserve">SOLO SE REPORTA CUANDO SE REALIZAN MODIFICACIONES Y A LA FECHA NO SE HA REALIZADO  </t>
  </si>
  <si>
    <t>Reporte Indicadores /Savia Cama fija</t>
  </si>
  <si>
    <t>Circular 016- Información financiera FT 002-Publicación Estados Financieros</t>
  </si>
  <si>
    <t>Circular 016 - Informacion Financiera
FT004-Cuentas por Pagar - Acreedores</t>
  </si>
  <si>
    <t>Circular 016 - Informacion Financiera
FT025-Reporte de Facturación Radicada por IPS a entidades del aseguramiento</t>
  </si>
  <si>
    <t>Sí</t>
  </si>
  <si>
    <t>No</t>
  </si>
  <si>
    <t>Pendiente</t>
  </si>
  <si>
    <t>Extemporáneo</t>
  </si>
  <si>
    <t>P. PLANEACIÓN Y CALIDAD</t>
  </si>
  <si>
    <t>P.AT.
FARMACÉUTICA</t>
  </si>
  <si>
    <t>P.GESTIÓN FINANCIERA</t>
  </si>
  <si>
    <t>P.SIST.INFORMACIÓN</t>
  </si>
  <si>
    <t>Total</t>
  </si>
  <si>
    <t>Reportado</t>
  </si>
  <si>
    <t>No reportado</t>
  </si>
  <si>
    <t>Total Reporte a la fecha</t>
  </si>
  <si>
    <t xml:space="preserve">PLATAFORMA SIHO </t>
  </si>
  <si>
    <t>GESIS Y ESTADISTICA</t>
  </si>
  <si>
    <t>ESTADISTICA</t>
  </si>
  <si>
    <t>SIA OBSERVA</t>
  </si>
  <si>
    <t>LÍDER DE ATENCIÓN AL USUARIO</t>
  </si>
  <si>
    <t>LÍDER PLANEACIÓN</t>
  </si>
  <si>
    <t>LÍDER FINANCIERA</t>
  </si>
  <si>
    <t>AUX ADMINISTRATIVA NÓMINA</t>
  </si>
  <si>
    <t>LÍDER DE PLANEACIÓN</t>
  </si>
  <si>
    <t>LÍDER SERVICIOS OPERATIVOS</t>
  </si>
  <si>
    <t>LÍDER TALENTO HUMANO</t>
  </si>
  <si>
    <t>SURA</t>
  </si>
  <si>
    <t>CORREO SURA</t>
  </si>
  <si>
    <t>PROFESIONAL DE PAMEC</t>
  </si>
  <si>
    <t>LÍDER ATENCIÓN AL CIUDADANO</t>
  </si>
  <si>
    <t>LÍDER JURÍDICO</t>
  </si>
  <si>
    <t>LÍDER FINANCIERO</t>
  </si>
  <si>
    <t>LÍDER DE PRESUPUESTO</t>
  </si>
  <si>
    <t>LÍDER TESORERÍA</t>
  </si>
  <si>
    <t>LÍDER DE CARTERA</t>
  </si>
  <si>
    <t>LÍDER JURÍDICA</t>
  </si>
  <si>
    <t xml:space="preserve"> LÍDER DE CARTERA</t>
  </si>
  <si>
    <t>JEFE CONTROL INTERNO</t>
  </si>
  <si>
    <t>INGENIERO DE SISTEMAS
JEFE CONTROL INTERNO</t>
  </si>
  <si>
    <t>LÍDER FARMACIA</t>
  </si>
  <si>
    <t>UIAF</t>
  </si>
  <si>
    <t>PROFESIONAL SISTEMAS</t>
  </si>
  <si>
    <t>PROFESIONAL CALIDAD</t>
  </si>
  <si>
    <t>LÍDER COMUNICACIONES</t>
  </si>
  <si>
    <t>JUNTA DIRECTIVA - CONTRALORÍA GENERAL DE ANTIOQUIA</t>
  </si>
  <si>
    <t>PROFESIONAL DE RENDICIÓN DE CUENTAS</t>
  </si>
  <si>
    <t>CONTRALORÍA GENERAL DE ANTIOQUIA</t>
  </si>
  <si>
    <t>LÍDER PRESUPUESTO</t>
  </si>
  <si>
    <t>Modificaciones al presupuesto (adiciones)</t>
  </si>
  <si>
    <t>Modificaciones al presupuesto (traslados)</t>
  </si>
  <si>
    <t>LÍDER DE CADA ÁREA</t>
  </si>
  <si>
    <t>AUXILIAR DE CARTERA</t>
  </si>
  <si>
    <t>SECOP 1</t>
  </si>
  <si>
    <t>Plan Anual de Adquisiciones (PAA) Modificaciones</t>
  </si>
  <si>
    <t>LIDER DE COMPRAS
LÍDER JURÍDICO</t>
  </si>
  <si>
    <t xml:space="preserve"> LIDER DE PLANEACIÓN </t>
  </si>
  <si>
    <t>CONTROL</t>
  </si>
  <si>
    <t xml:space="preserve">LÍDER FINANCIERO
</t>
  </si>
  <si>
    <t>Conciliaciones entre módulos (Cartera, Facturación, Tesorería, Glosas)</t>
  </si>
  <si>
    <t>DINÁMICA</t>
  </si>
  <si>
    <t>LÍDER FACTURACIÓN
LÍDER DE CARTERA
LÍDER DE ACTIVOS FIJOS
LÍDER DE TESORERÍA
LÍDER DE PRESUPUESTO
LÍDER JURÍDICO</t>
  </si>
  <si>
    <t>Informe de Activos Fijos</t>
  </si>
  <si>
    <t>CISA</t>
  </si>
  <si>
    <t>LÍDER DE ACTIVOS FIJOS</t>
  </si>
  <si>
    <t>Inventario de Activos Fijos</t>
  </si>
  <si>
    <t>A la fecha no se habia iniciado con el proceso</t>
  </si>
  <si>
    <t xml:space="preserve">JEFE OFICINA DE CONTROL INTERNO
LÍDER PLANEACION </t>
  </si>
  <si>
    <t>LÍDERES DE CADA ÁREA</t>
  </si>
  <si>
    <t>SUBGERENTE DE SALUD</t>
  </si>
  <si>
    <t>LÍDER DE PLENACIÓN</t>
  </si>
  <si>
    <t xml:space="preserve">LÍDER BIOMEDICA
LÍDER SERVICIOS OPERATIVOS
</t>
  </si>
  <si>
    <t xml:space="preserve">
LÍDER DE SERVICIOS OPERATIVOS
</t>
  </si>
  <si>
    <t>SUBGERENTE ADMINISTRATIVO</t>
  </si>
  <si>
    <t>OFICIAL DE DATOS PERSONALES</t>
  </si>
  <si>
    <t>SISTEMAS</t>
  </si>
  <si>
    <t>SUPERINTENDENCIA DE INSDUSTRIA Y COMERCIO</t>
  </si>
  <si>
    <t>CIRCULAR 3 DE 2018, Actualización de la información contenida en el Registro
Nacional de Bases de Datos (RNBD)</t>
  </si>
  <si>
    <t>PLATAFORMA DE LA SUPER INTENDENCIA DE INDUSTRIA Y COMERCIO</t>
  </si>
  <si>
    <t>Anualmente, entre el 2 de enero y el 31 de marzo, Y Dentro de los primeros diez (10) días hábiles de cada mes, a
partir de la inscripción de la base de datos, cuando se realicen
cambios sustanciales en la información registrada.</t>
  </si>
  <si>
    <t>ARCHIVO TIPO FT006 Bancos y Carteras Colectivas CIRCULAR EXTERNA 20211700000004-5</t>
  </si>
  <si>
    <t>10-julio</t>
  </si>
  <si>
    <t>ARCHIVO TIPO FT007 Control de Inversiones Inscritas en el Mercado de Valores de Colombia CIRCULAR EXTERNA 20211700000004-5</t>
  </si>
  <si>
    <t>ARCHIVO TIPO FT008
Inversiones – Otros Títulos CIRCULAR EXTERNA 20211700000004-5</t>
  </si>
  <si>
    <t>ARCHIVO TIPO FT009 Activos y Pasivos en Moneda Extranjera CIRCULAR EXTERNA 20211700000004-5</t>
  </si>
  <si>
    <t>ARCHIVO TIPO FT010 Activos No Monetarios CIRCULAR EXTERNA 20211700000004-5</t>
  </si>
  <si>
    <t>ARCHIVO TIPO FT018 Datos para el cálculo de la posición de Liquidez CIRCULAR EXTERNA 20211700000004-5</t>
  </si>
  <si>
    <t>ARCHIVO TIPO GT001 Reporte de Implementación del Código de Conducta y de Buen Gobierno</t>
  </si>
  <si>
    <t>REPORTE CIRCULAR 012 PAMEC ST002</t>
  </si>
  <si>
    <t>Cargue circular 019-Contratación FT026</t>
  </si>
  <si>
    <t>Reporte Alianza de usuarios GT004</t>
  </si>
  <si>
    <t>Circular 015 2016 - Atencion victimas de accidentes de tránsito ST006</t>
  </si>
  <si>
    <t>SUPERSALUD</t>
  </si>
  <si>
    <t>Rendición de cuentas GT003</t>
  </si>
  <si>
    <t>LA PLATAFORMA NO LA HABILITÓ PARA ESTA VIGENCIA</t>
  </si>
  <si>
    <t>CAMILO MANIFIESTA QUE NO HAY QUE MONTARLO</t>
  </si>
  <si>
    <t>FURAG</t>
  </si>
  <si>
    <t>Informe sobre posibles actos de corrupción</t>
  </si>
  <si>
    <t>cuando se detecten casos</t>
  </si>
  <si>
    <t>Informe de PQRS</t>
  </si>
  <si>
    <t xml:space="preserve">GERENTE </t>
  </si>
  <si>
    <t>JULIO</t>
  </si>
  <si>
    <t>ENERO</t>
  </si>
  <si>
    <t>Seguimiento de la actividad litigiosa</t>
  </si>
  <si>
    <t>Informe de seguimiento al plan de mejoramiento  con el organismo de control departamental (CONTRALORIA)</t>
  </si>
  <si>
    <t>Informe de seguimiento al plan de mejoramiento  ARCHIVISTICO (CUANDO SE RECIBE VISITA DEL ARCHIVO GENRAL DE LA NACIÓN)</t>
  </si>
  <si>
    <t xml:space="preserve">Seguimiento al fortalecimiento de la meritocracia en el estado colombiano </t>
  </si>
  <si>
    <t>NORMATIVIDAD</t>
  </si>
  <si>
    <t>EVIDENCIA</t>
  </si>
  <si>
    <t>Medición Estado de Avance del Modelo Estándar de Control Interno MECI  en el marco de MIPG a través de FURAG en cada vigencia</t>
  </si>
  <si>
    <t>SUBGERENTE ADMINISTRATIVA</t>
  </si>
  <si>
    <t>Decreto 1083 de 2015 Capítulo 3, artículo 2.2.23.3</t>
  </si>
  <si>
    <t>Al Representante legal con copia a la Secretaria General de la Presidencia de la Republica y a la Secretaria de Transparencia
Entes de Control respectivos según sea el caso</t>
  </si>
  <si>
    <t>A necesiad</t>
  </si>
  <si>
    <t>JURIDICA</t>
  </si>
  <si>
    <t>Ley 1474 de 2011 art. 9 (Segundo Inciso
modificado por el art. 231 del Decreto 19 de
2012). Decreto 338 de 2019 Artículo 1,
parágrafo 1  ❑ De acuerdo a auditorías internas u otros
seguimientos programados. Solamente en
caso de evidenciarse deberá ser
diligenciado el formato determinado para
tales fines incluido en la Directiva
Presidencial 01 de 2015. ❑ Se remite al Representante legal con copia
a la Secretaria General de la Presidencia de
la Republica y a la Secretaria de
 transoarenci   ❑ Entes de Control respectivos según sea el
caso.</t>
  </si>
  <si>
    <t>La oficina de control interno deberá vigilar que la atención se preste de acuerdo con las normas legales vigentes y rendirá a la administración de la entidad un informe semestral sobre el particular.</t>
  </si>
  <si>
    <t>ATENCION AL CIUDADANO</t>
  </si>
  <si>
    <t>❑ Ley 1474 de 2011 art. 76  ❑ La oficina de control interno deberá vigilar
que la atención se preste de acuerdo con
las normas legales vigentes y rendirá a la
administración de la entidad un informe
semestral sobre el particular. ❑ Se remite al Representante legal, se sugiere
remitir copia al líder interno de este tema.</t>
  </si>
  <si>
    <t>❑ Decreto 1069 de 2015, artículo
2.2.3.4.1.14 (Decreto Único
Reglamentario Sector Justicia y del
Derecho).</t>
  </si>
  <si>
    <t>❑ Resolución orgánica N° 0042 de 2020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</si>
  <si>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Este segumiento aplica para entidades que ha recibido visita de inspección por parte del Archivo General de la Nación</t>
  </si>
  <si>
    <t>A NECESIDAD</t>
  </si>
  <si>
    <t>❑ Decreto 106 de 2015, artículos 17 y 18
(parágrafo 2º).
❑ La Oficina de Control Interno de la entidad
inspeccionada deberá realizar seguimiento
y reportar trimestralmente al Archivo
General de la Nación los avances del
cumplimiento del Plan de Mejoramiento
Archivístico. (Para entidades que ha
recibido visita de inspección por parte del
Archivo General de la Nación).</t>
  </si>
  <si>
    <t>Cumplimiento por parte de la entidad en: i) Obligaciones relacionadas con la actualización del OPEC; ii) Obligaciones relacionadas con la actualización del SIGEP, Plan Anual de Vacantes y la Declaración de Bienes y Rentas.</t>
  </si>
  <si>
    <t>❑ Ley 2013 de 2019 “Por medio del cual se
busca garantizar el cumplimiento de los
principios de transparencia y publicidad
mediante la publicación de las
declaraciones de bienes, renta y el
registro de los conflictos de interés” ❑ Circular 017 de noviembre de 2017 de la
Procuraduría General de la Nación. ❑ Decreto 1083 de 2015. Art. 2.2.17.1 y
posteriores. Sistema de Información y
Gestión del Empleo Público –SIGEP.</t>
  </si>
  <si>
    <t>Informe Control Interno Contable CHIP</t>
  </si>
  <si>
    <t>A través del Consolidador de Hacienda e Información Pública (CHIP)</t>
  </si>
  <si>
    <t>❑ Resolución 706 del 16 de diciembre de 2016, artículo 3º.
Resolución 193 de 2016, modificada por las Resoluciones
043 y 097 de 2017  ❑ Anual a más tardar el 28 de febrero del siguiente año o
vigencia.</t>
  </si>
  <si>
    <t>Informe Semestral de evaluación independiente del estado del Sistema de Control interno (anterior informe pormenorizado)</t>
  </si>
  <si>
    <t>❑ Ley 1474 de 2011 art. 9 modificado por el Decreto 2106 de 2019. Artículo 156 ❑ Circular Externa No. 100 – 006 de 2019 de
Función Pública</t>
  </si>
  <si>
    <t>https://hsanrafael.gov.co/wp-content/uploads/2022/01/formato_202201_f40b_cga_Anexo2_Informe_Pormenorizado_Semestral_2_2020.pdf</t>
  </si>
  <si>
    <t>Seguimiento al Plan Anticorrupción y de Atención al Ciudadano</t>
  </si>
  <si>
    <t>❑ Decreto 124 de 2016, artículo 2.1.4.6.
❑ Guía Estrategias para la Construcción del Plan
Anticorrupción y de Atención al Ciudadano –
Versión 2.</t>
  </si>
  <si>
    <t>https://hsanrafael.gov.co/wp-content/uploads/2022/01/Seguimiento-Plan-Anticorrupcion-202201.pdf</t>
  </si>
  <si>
    <t>Verificación del cumplimiento de las disposiciones de austeridad. No se envía, las Contralorías podrán solicitarlo en sus visitas a las entidades.
Para el último trimestre se analizará la información que se tenga consolidada a la fecha y se complementará con los cierres en temas contractuales y finacieros en enero de la siguiente vigencia.</t>
  </si>
  <si>
    <t>Directiva presidencial # 9 -2018</t>
  </si>
  <si>
    <t>❑ Circular 017 del 01 junio de 2011</t>
  </si>
  <si>
    <t>abril</t>
  </si>
  <si>
    <t>SIN EVIDENCIA</t>
  </si>
  <si>
    <t>REPORTE 2193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</si>
</sst>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C0A]d\-mmm;@"/>
  </numFmts>
  <fonts count="15" x14ac:knownFonts="1">
    <font>
      <sz val="10"/>
      <name val="Arial"/>
    </font>
    <font>
      <sz val="10"/>
      <name val="Arial"/>
      <family val="2"/>
    </font>
    <font>
      <sz val="8"/>
      <name val="Arial"/>
      <family val="2"/>
    </font>
    <font>
      <b/>
      <sz val="10"/>
      <name val="Arial"/>
      <family val="2"/>
    </font>
    <font>
      <sz val="8"/>
      <name val="Arial"/>
      <family val="2"/>
    </font>
    <font>
      <b/>
      <sz val="8"/>
      <name val="Arial"/>
      <family val="2"/>
    </font>
    <font>
      <sz val="9"/>
      <name val="Arial"/>
      <family val="2"/>
    </font>
    <font>
      <b/>
      <sz val="12"/>
      <name val="Arial"/>
      <family val="2"/>
    </font>
    <font>
      <b/>
      <sz val="9"/>
      <name val="Arial"/>
      <family val="2"/>
    </font>
    <font>
      <sz val="9"/>
      <color theme="1"/>
      <name val="Times New Roman"/>
      <family val="1"/>
    </font>
    <font>
      <b/>
      <sz val="11"/>
      <name val="Arial"/>
      <family val="2"/>
    </font>
    <font>
      <b/>
      <sz val="16"/>
      <name val="Arial"/>
      <family val="2"/>
    </font>
    <font>
      <sz val="9"/>
      <color theme="1"/>
      <name val="Calibri"/>
      <family val="2"/>
    </font>
    <font>
      <sz val="10"/>
      <name val="Arial"/>
      <family val="2"/>
    </font>
    <font>
      <u/>
      <sz val="10"/>
      <color theme="10"/>
      <name val="Arial"/>
      <family val="2"/>
    </font>
  </fonts>
  <fills count="2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CCFF99"/>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99FF"/>
        <bgColor indexed="64"/>
      </patternFill>
    </fill>
    <fill>
      <patternFill patternType="solid">
        <fgColor rgb="FF00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209">
    <xf numFmtId="0" fontId="0" fillId="0" borderId="0" xfId="0"/>
    <xf numFmtId="0" fontId="4" fillId="2" borderId="0" xfId="0" applyFont="1" applyFill="1"/>
    <xf numFmtId="0" fontId="6" fillId="2" borderId="0" xfId="0" applyFont="1" applyFill="1"/>
    <xf numFmtId="0" fontId="3" fillId="2" borderId="0" xfId="0" applyFont="1" applyFill="1"/>
    <xf numFmtId="0" fontId="2" fillId="2" borderId="0" xfId="0" applyFont="1" applyFill="1" applyAlignment="1">
      <alignment horizontal="justify"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right" wrapText="1"/>
    </xf>
    <xf numFmtId="164" fontId="6" fillId="0" borderId="1" xfId="0" applyNumberFormat="1" applyFont="1" applyBorder="1" applyAlignment="1">
      <alignment horizontal="right"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2" borderId="0" xfId="0" applyFont="1" applyFill="1" applyAlignment="1">
      <alignment horizontal="justify" vertical="center" wrapText="1"/>
    </xf>
    <xf numFmtId="16" fontId="6" fillId="2" borderId="1" xfId="0" applyNumberFormat="1" applyFont="1" applyFill="1" applyBorder="1" applyAlignment="1">
      <alignment horizontal="justify" vertical="center" wrapText="1"/>
    </xf>
    <xf numFmtId="0" fontId="6" fillId="2" borderId="6" xfId="0" applyFont="1" applyFill="1" applyBorder="1" applyAlignment="1">
      <alignment horizontal="center" vertical="center" wrapText="1"/>
    </xf>
    <xf numFmtId="0" fontId="8" fillId="2" borderId="0" xfId="0" applyFont="1" applyFill="1"/>
    <xf numFmtId="16" fontId="6" fillId="2" borderId="1" xfId="0" applyNumberFormat="1" applyFont="1" applyFill="1" applyBorder="1" applyAlignment="1">
      <alignment horizontal="left" vertical="center" wrapText="1"/>
    </xf>
    <xf numFmtId="165" fontId="6" fillId="2" borderId="1" xfId="0" applyNumberFormat="1" applyFont="1" applyFill="1" applyBorder="1" applyAlignment="1">
      <alignment horizontal="center" vertical="center" wrapText="1"/>
    </xf>
    <xf numFmtId="16"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2" fillId="2" borderId="0" xfId="0" applyFont="1" applyFill="1"/>
    <xf numFmtId="0" fontId="8" fillId="0" borderId="1"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6" fillId="2" borderId="0" xfId="0" applyFont="1" applyFill="1" applyAlignment="1">
      <alignment horizontal="center" vertical="center" wrapText="1"/>
    </xf>
    <xf numFmtId="0" fontId="8" fillId="0" borderId="0" xfId="0" applyFont="1" applyAlignment="1">
      <alignment horizontal="center" vertical="center" wrapText="1"/>
    </xf>
    <xf numFmtId="16" fontId="6" fillId="2" borderId="0" xfId="0" applyNumberFormat="1" applyFont="1" applyFill="1" applyAlignment="1">
      <alignment horizontal="justify" vertical="center" wrapText="1"/>
    </xf>
    <xf numFmtId="0" fontId="12" fillId="0" borderId="1" xfId="0" applyFont="1" applyBorder="1" applyAlignment="1">
      <alignment horizontal="center" wrapText="1"/>
    </xf>
    <xf numFmtId="16" fontId="2" fillId="2" borderId="1" xfId="0" applyNumberFormat="1" applyFont="1" applyFill="1" applyBorder="1" applyAlignment="1">
      <alignment horizontal="justify" vertical="center" wrapText="1"/>
    </xf>
    <xf numFmtId="0" fontId="6" fillId="2" borderId="1" xfId="0" applyFont="1" applyFill="1" applyBorder="1"/>
    <xf numFmtId="0" fontId="8" fillId="0" borderId="1" xfId="0" applyFont="1" applyBorder="1" applyAlignment="1">
      <alignment vertical="center" wrapText="1"/>
    </xf>
    <xf numFmtId="0" fontId="6" fillId="0" borderId="0" xfId="0" applyFont="1"/>
    <xf numFmtId="0" fontId="6" fillId="2" borderId="0" xfId="0" applyFont="1" applyFill="1" applyAlignment="1">
      <alignment horizontal="center"/>
    </xf>
    <xf numFmtId="0" fontId="6" fillId="2" borderId="8" xfId="0" applyFont="1" applyFill="1" applyBorder="1" applyAlignment="1">
      <alignment horizontal="center" vertical="center" wrapText="1"/>
    </xf>
    <xf numFmtId="0" fontId="2" fillId="4" borderId="0" xfId="0" applyFont="1" applyFill="1" applyAlignment="1">
      <alignment horizontal="justify" vertical="center" wrapText="1"/>
    </xf>
    <xf numFmtId="0" fontId="5" fillId="0" borderId="0" xfId="0" applyFont="1" applyAlignment="1">
      <alignment horizontal="left" vertical="center" wrapText="1"/>
    </xf>
    <xf numFmtId="0" fontId="2" fillId="0" borderId="0" xfId="0" applyFont="1" applyAlignment="1">
      <alignment horizontal="justify" vertical="center" wrapText="1"/>
    </xf>
    <xf numFmtId="0" fontId="5" fillId="0" borderId="0" xfId="0" applyFont="1" applyAlignment="1">
      <alignment horizontal="justify"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6" borderId="0" xfId="0" applyFont="1" applyFill="1"/>
    <xf numFmtId="0" fontId="6" fillId="5" borderId="0" xfId="0" applyFont="1" applyFill="1"/>
    <xf numFmtId="0" fontId="6" fillId="8" borderId="0" xfId="0" applyFont="1" applyFill="1"/>
    <xf numFmtId="0" fontId="6" fillId="7" borderId="0" xfId="0" applyFont="1" applyFill="1"/>
    <xf numFmtId="0" fontId="6" fillId="2" borderId="0" xfId="0" applyFont="1" applyFill="1" applyAlignment="1">
      <alignment horizontal="right"/>
    </xf>
    <xf numFmtId="10" fontId="0" fillId="0" borderId="0" xfId="1" applyNumberFormat="1" applyFont="1"/>
    <xf numFmtId="10" fontId="0" fillId="0" borderId="0" xfId="0" applyNumberFormat="1"/>
    <xf numFmtId="0" fontId="1" fillId="0" borderId="0" xfId="0" applyFont="1"/>
    <xf numFmtId="0" fontId="6"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16" fontId="6" fillId="2" borderId="8"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6" fillId="0" borderId="6" xfId="0" applyFont="1" applyBorder="1" applyAlignment="1">
      <alignment horizontal="center" vertical="center" wrapText="1"/>
    </xf>
    <xf numFmtId="0" fontId="9" fillId="0" borderId="1" xfId="0" applyFont="1" applyBorder="1" applyAlignment="1">
      <alignment horizontal="center" vertical="center" wrapText="1"/>
    </xf>
    <xf numFmtId="16" fontId="2" fillId="0" borderId="0" xfId="0" applyNumberFormat="1" applyFont="1" applyAlignment="1">
      <alignment horizontal="justify" vertical="center"/>
    </xf>
    <xf numFmtId="0" fontId="12" fillId="0" borderId="1" xfId="0" applyFont="1" applyBorder="1" applyAlignment="1">
      <alignment horizontal="center" vertical="center" wrapText="1"/>
    </xf>
    <xf numFmtId="0" fontId="6" fillId="2" borderId="0" xfId="0" applyFont="1" applyFill="1" applyAlignment="1">
      <alignment vertical="center"/>
    </xf>
    <xf numFmtId="0" fontId="7" fillId="2" borderId="0" xfId="0" applyFont="1" applyFill="1" applyAlignment="1">
      <alignment horizontal="center" vertical="center" textRotation="255" wrapText="1"/>
    </xf>
    <xf numFmtId="16" fontId="6" fillId="2" borderId="0" xfId="0" applyNumberFormat="1" applyFont="1" applyFill="1" applyAlignment="1">
      <alignment horizontal="center" vertical="center" wrapText="1"/>
    </xf>
    <xf numFmtId="0" fontId="6" fillId="0" borderId="0" xfId="0" applyFont="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0" borderId="0" xfId="0" applyFont="1"/>
    <xf numFmtId="0" fontId="6" fillId="9" borderId="1" xfId="0" applyFont="1" applyFill="1" applyBorder="1" applyAlignment="1">
      <alignment horizontal="center" vertical="center" wrapText="1"/>
    </xf>
    <xf numFmtId="0" fontId="6" fillId="0" borderId="1" xfId="0" applyFont="1" applyBorder="1" applyAlignment="1">
      <alignment horizontal="left" vertical="top" wrapText="1"/>
    </xf>
    <xf numFmtId="0" fontId="2" fillId="2" borderId="1" xfId="0" applyFont="1" applyFill="1" applyBorder="1"/>
    <xf numFmtId="0" fontId="6" fillId="2" borderId="1" xfId="0" applyFont="1" applyFill="1" applyBorder="1" applyAlignment="1">
      <alignment horizontal="left" vertical="top" wrapText="1"/>
    </xf>
    <xf numFmtId="16" fontId="6" fillId="6" borderId="1" xfId="0" applyNumberFormat="1"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2" fillId="2" borderId="1" xfId="0" applyFont="1" applyFill="1" applyBorder="1" applyAlignment="1">
      <alignment horizontal="justify" vertical="center" wrapText="1"/>
    </xf>
    <xf numFmtId="0" fontId="14" fillId="2" borderId="1" xfId="2" applyFill="1" applyBorder="1" applyAlignment="1">
      <alignment horizontal="justify" vertical="center" wrapText="1"/>
    </xf>
    <xf numFmtId="0" fontId="3" fillId="0" borderId="0" xfId="0" applyFont="1"/>
    <xf numFmtId="16"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16" fontId="6" fillId="4" borderId="1" xfId="0" applyNumberFormat="1" applyFont="1" applyFill="1" applyBorder="1" applyAlignment="1">
      <alignment horizontal="justify" vertical="center" wrapText="1"/>
    </xf>
    <xf numFmtId="16" fontId="6" fillId="10" borderId="1" xfId="0" applyNumberFormat="1" applyFont="1" applyFill="1" applyBorder="1" applyAlignment="1">
      <alignment horizontal="center" vertical="center" wrapText="1"/>
    </xf>
    <xf numFmtId="16" fontId="6" fillId="11" borderId="1" xfId="0" applyNumberFormat="1"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165" fontId="6" fillId="10" borderId="1" xfId="0" applyNumberFormat="1" applyFont="1" applyFill="1" applyBorder="1" applyAlignment="1">
      <alignment horizontal="center" vertical="center" wrapText="1"/>
    </xf>
    <xf numFmtId="16" fontId="6" fillId="10" borderId="1" xfId="0" applyNumberFormat="1" applyFont="1" applyFill="1" applyBorder="1" applyAlignment="1">
      <alignment horizontal="justify" vertical="center" wrapText="1"/>
    </xf>
    <xf numFmtId="16" fontId="6" fillId="11" borderId="1" xfId="0" applyNumberFormat="1" applyFont="1" applyFill="1" applyBorder="1" applyAlignment="1">
      <alignment horizontal="justify" vertical="center" wrapText="1"/>
    </xf>
    <xf numFmtId="16" fontId="6" fillId="10" borderId="7" xfId="0" applyNumberFormat="1" applyFont="1" applyFill="1" applyBorder="1" applyAlignment="1">
      <alignment horizontal="center" vertical="center" wrapText="1"/>
    </xf>
    <xf numFmtId="165" fontId="6" fillId="11" borderId="8" xfId="0" applyNumberFormat="1" applyFont="1" applyFill="1" applyBorder="1" applyAlignment="1">
      <alignment horizontal="center" vertical="center" wrapText="1"/>
    </xf>
    <xf numFmtId="16" fontId="0" fillId="10" borderId="1" xfId="0" applyNumberFormat="1" applyFill="1" applyBorder="1" applyAlignment="1">
      <alignment horizontal="center" vertical="center"/>
    </xf>
    <xf numFmtId="16" fontId="6" fillId="11" borderId="1" xfId="0" applyNumberFormat="1" applyFont="1" applyFill="1" applyBorder="1" applyAlignment="1">
      <alignment horizontal="center" vertical="center"/>
    </xf>
    <xf numFmtId="16" fontId="6" fillId="12" borderId="1" xfId="0" applyNumberFormat="1" applyFont="1" applyFill="1" applyBorder="1" applyAlignment="1">
      <alignment horizontal="center" vertical="center" wrapText="1"/>
    </xf>
    <xf numFmtId="165" fontId="6" fillId="12" borderId="1" xfId="0" applyNumberFormat="1" applyFont="1" applyFill="1" applyBorder="1" applyAlignment="1">
      <alignment horizontal="center" vertical="center" wrapText="1"/>
    </xf>
    <xf numFmtId="165" fontId="6" fillId="12" borderId="8" xfId="0" applyNumberFormat="1" applyFont="1" applyFill="1" applyBorder="1" applyAlignment="1">
      <alignment horizontal="center" vertical="center" wrapText="1"/>
    </xf>
    <xf numFmtId="16" fontId="6" fillId="12" borderId="1" xfId="0" applyNumberFormat="1" applyFont="1" applyFill="1" applyBorder="1" applyAlignment="1">
      <alignment horizontal="center" vertical="center"/>
    </xf>
    <xf numFmtId="16" fontId="6" fillId="12" borderId="1" xfId="0" applyNumberFormat="1" applyFont="1" applyFill="1" applyBorder="1" applyAlignment="1">
      <alignment horizontal="justify" vertical="center" wrapText="1"/>
    </xf>
    <xf numFmtId="16" fontId="6" fillId="13" borderId="1" xfId="0" applyNumberFormat="1" applyFont="1" applyFill="1" applyBorder="1" applyAlignment="1">
      <alignment horizontal="center" vertical="center" wrapText="1"/>
    </xf>
    <xf numFmtId="165" fontId="6" fillId="13" borderId="1" xfId="0" applyNumberFormat="1" applyFont="1" applyFill="1" applyBorder="1" applyAlignment="1">
      <alignment horizontal="center" vertical="center" wrapText="1"/>
    </xf>
    <xf numFmtId="16" fontId="6" fillId="13" borderId="1" xfId="0" applyNumberFormat="1" applyFont="1" applyFill="1" applyBorder="1" applyAlignment="1">
      <alignment horizontal="justify" vertical="center" wrapText="1"/>
    </xf>
    <xf numFmtId="165" fontId="6" fillId="6" borderId="1" xfId="0" applyNumberFormat="1" applyFont="1" applyFill="1" applyBorder="1" applyAlignment="1">
      <alignment horizontal="center" vertical="center" wrapText="1"/>
    </xf>
    <xf numFmtId="165" fontId="6" fillId="14" borderId="1" xfId="0" applyNumberFormat="1" applyFont="1" applyFill="1" applyBorder="1" applyAlignment="1">
      <alignment horizontal="center" vertical="center" wrapText="1"/>
    </xf>
    <xf numFmtId="16" fontId="6" fillId="14"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5" fontId="6" fillId="14" borderId="8" xfId="0" applyNumberFormat="1" applyFont="1" applyFill="1" applyBorder="1" applyAlignment="1">
      <alignment horizontal="center" vertical="center" wrapText="1"/>
    </xf>
    <xf numFmtId="16" fontId="6" fillId="15" borderId="1" xfId="0" applyNumberFormat="1" applyFont="1" applyFill="1" applyBorder="1" applyAlignment="1">
      <alignment horizontal="center" vertical="center" wrapText="1"/>
    </xf>
    <xf numFmtId="16" fontId="6" fillId="6" borderId="1" xfId="0" applyNumberFormat="1" applyFont="1" applyFill="1" applyBorder="1" applyAlignment="1">
      <alignment horizontal="justify" vertical="center" wrapText="1"/>
    </xf>
    <xf numFmtId="16" fontId="6" fillId="15" borderId="1" xfId="0" applyNumberFormat="1" applyFont="1" applyFill="1" applyBorder="1" applyAlignment="1">
      <alignment horizontal="justify" vertical="center" wrapText="1"/>
    </xf>
    <xf numFmtId="165" fontId="6" fillId="7" borderId="1" xfId="0" applyNumberFormat="1" applyFont="1" applyFill="1" applyBorder="1" applyAlignment="1">
      <alignment horizontal="center" vertical="center" wrapText="1"/>
    </xf>
    <xf numFmtId="16" fontId="6" fillId="7" borderId="1" xfId="0" applyNumberFormat="1" applyFont="1" applyFill="1" applyBorder="1" applyAlignment="1">
      <alignment horizontal="center" vertical="center" wrapText="1"/>
    </xf>
    <xf numFmtId="16" fontId="6" fillId="7" borderId="1" xfId="0" applyNumberFormat="1" applyFont="1" applyFill="1" applyBorder="1" applyAlignment="1">
      <alignment horizontal="justify" vertical="center" wrapText="1"/>
    </xf>
    <xf numFmtId="16" fontId="6" fillId="16" borderId="1" xfId="0" applyNumberFormat="1" applyFont="1" applyFill="1" applyBorder="1" applyAlignment="1">
      <alignment horizontal="center" vertical="center" wrapText="1"/>
    </xf>
    <xf numFmtId="165" fontId="6" fillId="16" borderId="1" xfId="0" applyNumberFormat="1" applyFont="1" applyFill="1" applyBorder="1" applyAlignment="1">
      <alignment horizontal="center" vertical="center" wrapText="1"/>
    </xf>
    <xf numFmtId="16" fontId="6" fillId="16" borderId="1" xfId="0" applyNumberFormat="1" applyFont="1" applyFill="1" applyBorder="1" applyAlignment="1">
      <alignment horizontal="justify" vertical="center" wrapText="1"/>
    </xf>
    <xf numFmtId="16" fontId="6" fillId="17" borderId="1" xfId="0" applyNumberFormat="1" applyFont="1" applyFill="1" applyBorder="1" applyAlignment="1">
      <alignment horizontal="center" vertical="center" wrapText="1"/>
    </xf>
    <xf numFmtId="165" fontId="6" fillId="17" borderId="1" xfId="0" applyNumberFormat="1" applyFont="1" applyFill="1" applyBorder="1" applyAlignment="1">
      <alignment horizontal="center" vertical="center" wrapText="1"/>
    </xf>
    <xf numFmtId="16" fontId="6" fillId="17" borderId="1" xfId="0" applyNumberFormat="1" applyFont="1" applyFill="1" applyBorder="1" applyAlignment="1">
      <alignment horizontal="center" vertical="center"/>
    </xf>
    <xf numFmtId="16" fontId="6" fillId="17" borderId="8" xfId="0" applyNumberFormat="1" applyFont="1" applyFill="1" applyBorder="1" applyAlignment="1">
      <alignment horizontal="center" vertical="center" wrapText="1"/>
    </xf>
    <xf numFmtId="0" fontId="6" fillId="17" borderId="0" xfId="0" applyFont="1" applyFill="1"/>
    <xf numFmtId="16" fontId="6" fillId="17" borderId="1" xfId="0" applyNumberFormat="1" applyFont="1" applyFill="1" applyBorder="1" applyAlignment="1">
      <alignment horizontal="justify" vertical="center" wrapText="1"/>
    </xf>
    <xf numFmtId="165" fontId="6" fillId="18" borderId="1" xfId="0" applyNumberFormat="1" applyFont="1" applyFill="1" applyBorder="1" applyAlignment="1">
      <alignment horizontal="center" vertical="center" wrapText="1"/>
    </xf>
    <xf numFmtId="16" fontId="6" fillId="18" borderId="1" xfId="0" applyNumberFormat="1" applyFont="1" applyFill="1" applyBorder="1" applyAlignment="1">
      <alignment horizontal="center" vertical="center" wrapText="1"/>
    </xf>
    <xf numFmtId="16" fontId="6" fillId="19" borderId="1" xfId="0" applyNumberFormat="1" applyFont="1" applyFill="1" applyBorder="1" applyAlignment="1">
      <alignment horizontal="center" vertical="center" wrapText="1"/>
    </xf>
    <xf numFmtId="16" fontId="6" fillId="18" borderId="8" xfId="0" applyNumberFormat="1" applyFont="1" applyFill="1" applyBorder="1" applyAlignment="1">
      <alignment horizontal="center" vertical="center" wrapText="1"/>
    </xf>
    <xf numFmtId="16" fontId="6" fillId="19" borderId="1" xfId="0" applyNumberFormat="1" applyFont="1" applyFill="1" applyBorder="1" applyAlignment="1">
      <alignment horizontal="justify" vertical="center" wrapText="1"/>
    </xf>
    <xf numFmtId="16" fontId="6" fillId="18" borderId="1" xfId="0" applyNumberFormat="1" applyFont="1" applyFill="1" applyBorder="1" applyAlignment="1">
      <alignment horizontal="justify" vertical="center" wrapText="1"/>
    </xf>
    <xf numFmtId="16" fontId="6" fillId="0" borderId="1" xfId="0" applyNumberFormat="1" applyFont="1" applyBorder="1" applyAlignment="1">
      <alignment horizontal="center" vertical="center" wrapText="1"/>
    </xf>
    <xf numFmtId="0" fontId="6" fillId="2" borderId="1" xfId="0" applyFont="1" applyFill="1" applyBorder="1" applyAlignment="1">
      <alignment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2" borderId="1" xfId="0" applyFont="1" applyFill="1" applyBorder="1" applyAlignment="1">
      <alignment horizontal="center" vertical="center" textRotation="255"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7" fillId="2" borderId="1" xfId="0" applyFont="1" applyFill="1" applyBorder="1" applyAlignment="1">
      <alignment horizontal="center" vertical="center" textRotation="255" wrapText="1"/>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16" fontId="6" fillId="10" borderId="8" xfId="0" applyNumberFormat="1" applyFont="1" applyFill="1" applyBorder="1" applyAlignment="1">
      <alignment horizontal="center" vertical="center"/>
    </xf>
    <xf numFmtId="16" fontId="6" fillId="2" borderId="5" xfId="0" applyNumberFormat="1" applyFont="1" applyFill="1" applyBorder="1" applyAlignment="1">
      <alignment horizontal="center" vertical="center"/>
    </xf>
    <xf numFmtId="16" fontId="6" fillId="2" borderId="7" xfId="0" applyNumberFormat="1" applyFont="1" applyFill="1" applyBorder="1" applyAlignment="1">
      <alignment horizontal="center" vertical="center"/>
    </xf>
    <xf numFmtId="16" fontId="6" fillId="2" borderId="8" xfId="0" applyNumberFormat="1" applyFont="1" applyFill="1" applyBorder="1" applyAlignment="1">
      <alignment horizontal="center" vertical="center" wrapText="1"/>
    </xf>
    <xf numFmtId="16" fontId="6" fillId="2" borderId="5" xfId="0" applyNumberFormat="1" applyFont="1" applyFill="1" applyBorder="1" applyAlignment="1">
      <alignment horizontal="center" vertical="center" wrapText="1"/>
    </xf>
    <xf numFmtId="16" fontId="6" fillId="2" borderId="7" xfId="0" applyNumberFormat="1" applyFont="1" applyFill="1" applyBorder="1" applyAlignment="1">
      <alignment horizontal="center" vertical="center" wrapText="1"/>
    </xf>
    <xf numFmtId="0" fontId="11" fillId="2" borderId="5" xfId="0" applyFont="1" applyFill="1" applyBorder="1" applyAlignment="1">
      <alignment horizontal="center" vertical="center" textRotation="255" wrapText="1"/>
    </xf>
    <xf numFmtId="0" fontId="6" fillId="2" borderId="8" xfId="0" applyFont="1" applyFill="1" applyBorder="1" applyAlignment="1">
      <alignment wrapText="1"/>
    </xf>
    <xf numFmtId="0" fontId="6" fillId="2" borderId="5" xfId="0" applyFont="1" applyFill="1" applyBorder="1" applyAlignment="1">
      <alignment wrapText="1"/>
    </xf>
    <xf numFmtId="0" fontId="6" fillId="2" borderId="7" xfId="0" applyFont="1" applyFill="1" applyBorder="1" applyAlignment="1">
      <alignment wrapText="1"/>
    </xf>
    <xf numFmtId="0" fontId="6"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44">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FFC000"/>
        </patternFill>
      </fill>
    </dxf>
    <dxf>
      <fill>
        <patternFill>
          <bgColor rgb="FFC00000"/>
        </patternFill>
      </fill>
    </dxf>
  </dxfs>
  <tableStyles count="0" defaultTableStyle="TableStyleMedium9"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E519-4BB9-9151-EA51943811B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519-4BB9-9151-EA51943811B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E519-4BB9-9151-EA51943811B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519-4BB9-9151-EA51943811B5}"/>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E519-4BB9-9151-EA51943811B5}"/>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E519-4BB9-9151-EA51943811B5}"/>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E519-4BB9-9151-EA51943811B5}"/>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E519-4BB9-9151-EA51943811B5}"/>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PLANEACIÓN Y CALIDAD'!$F$25:$F$28</c:f>
              <c:strCache>
                <c:ptCount val="4"/>
                <c:pt idx="0">
                  <c:v>Sí</c:v>
                </c:pt>
                <c:pt idx="1">
                  <c:v>No</c:v>
                </c:pt>
                <c:pt idx="2">
                  <c:v>Pendiente</c:v>
                </c:pt>
                <c:pt idx="3">
                  <c:v>Extemporáneo</c:v>
                </c:pt>
              </c:strCache>
            </c:strRef>
          </c:cat>
          <c:val>
            <c:numRef>
              <c:f>'P. PLANEACIÓN Y CALIDAD'!$G$25:$G$28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519-4BB9-9151-EA51943811B5}"/>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9396-416D-8588-C3BEC685822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396-416D-8588-C3BEC685822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9396-416D-8588-C3BEC685822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396-416D-8588-C3BEC685822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9396-416D-8588-C3BEC685822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9396-416D-8588-C3BEC685822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9396-416D-8588-C3BEC685822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9396-416D-8588-C3BEC6858223}"/>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ATECIÓN AL USUARIO'!$F$19:$F$22</c:f>
              <c:strCache>
                <c:ptCount val="4"/>
                <c:pt idx="0">
                  <c:v>Sí</c:v>
                </c:pt>
                <c:pt idx="1">
                  <c:v>No</c:v>
                </c:pt>
                <c:pt idx="2">
                  <c:v>Pendiente</c:v>
                </c:pt>
                <c:pt idx="3">
                  <c:v>Extemporáneo</c:v>
                </c:pt>
              </c:strCache>
            </c:strRef>
          </c:cat>
          <c:val>
            <c:numRef>
              <c:f>'P. ATECIÓN AL USUARIO'!$G$19:$G$22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396-416D-8588-C3BEC6858223}"/>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44E9-401D-912F-8359CB086B8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4E9-401D-912F-8359CB086B8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44E9-401D-912F-8359CB086B8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4E9-401D-912F-8359CB086B8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44E9-401D-912F-8359CB086B8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44E9-401D-912F-8359CB086B8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44E9-401D-912F-8359CB086B8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44E9-401D-912F-8359CB086B8A}"/>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Resumen!$B$4:$B$7</c:f>
              <c:strCache>
                <c:ptCount val="4"/>
                <c:pt idx="0">
                  <c:v>Sí</c:v>
                </c:pt>
                <c:pt idx="1">
                  <c:v>No</c:v>
                </c:pt>
                <c:pt idx="2">
                  <c:v>Pendiente</c:v>
                </c:pt>
                <c:pt idx="3">
                  <c:v>Extemporáneo</c:v>
                </c:pt>
              </c:strCache>
            </c:strRef>
          </c:cat>
          <c:val>
            <c:numRef>
              <c:f>Resumen!$C$4:$C$7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4E9-401D-912F-8359CB086B8A}"/>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F045-4BB9-ABF3-39D38ACEB09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045-4BB9-ABF3-39D38ACEB091}"/>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F045-4BB9-ABF3-39D38ACEB091}"/>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F045-4BB9-ABF3-39D38ACEB091}"/>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Resumen!$B$24:$B$25</c:f>
              <c:strCache>
                <c:ptCount val="2"/>
                <c:pt idx="0">
                  <c:v>Reportado</c:v>
                </c:pt>
                <c:pt idx="1">
                  <c:v>No reportado</c:v>
                </c:pt>
              </c:strCache>
            </c:strRef>
          </c:cat>
          <c:val>
            <c:numRef>
              <c:f>Resumen!$C$24:$C$25</c:f>
              <c:numCache>
                <c:formatCode>General</c:formatCode>
                <c:ptCount val="2"/>
                <c:pt idx="0">
                  <c:v>0</c:v>
                </c:pt>
                <c:pt idx="1">
                  <c:v>0</c:v>
                </c:pt>
              </c:numCache>
            </c:numRef>
          </c:val>
          <c:extLst>
            <c:ext xmlns:c16="http://schemas.microsoft.com/office/drawing/2014/chart" uri="{C3380CC4-5D6E-409C-BE32-E72D297353CC}">
              <c16:uniqueId val="{00000000-F045-4BB9-ABF3-39D38ACEB091}"/>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0A1B-41DD-A2B2-47F32D02E09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A1B-41DD-A2B2-47F32D02E09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0A1B-41DD-A2B2-47F32D02E09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A1B-41DD-A2B2-47F32D02E098}"/>
              </c:ext>
            </c:extLst>
          </c:dPt>
          <c:dLbls>
            <c:dLbl>
              <c:idx val="0"/>
              <c:spPr>
                <a:noFill/>
                <a:ln>
                  <a:noFill/>
                </a:ln>
                <a:effectLst/>
              </c:spPr>
              <c:txPr>
                <a:bodyPr rot="0" spcFirstLastPara="1" vertOverflow="ellipsis" vert="horz" wrap="square" anchor="ctr" anchorCtr="1"/>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0A1B-41DD-A2B2-47F32D02E098}"/>
                </c:ext>
              </c:extLst>
            </c:dLbl>
            <c:dLbl>
              <c:idx val="1"/>
              <c:spPr>
                <a:noFill/>
                <a:ln>
                  <a:noFill/>
                </a:ln>
                <a:effectLst/>
              </c:spPr>
              <c:txPr>
                <a:bodyPr rot="0" spcFirstLastPara="1" vertOverflow="ellipsis" vert="horz" wrap="square" anchor="ctr" anchorCtr="1"/>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0A1B-41DD-A2B2-47F32D02E098}"/>
                </c:ext>
              </c:extLst>
            </c:dLbl>
            <c:dLbl>
              <c:idx val="2"/>
              <c:spPr>
                <a:noFill/>
                <a:ln>
                  <a:noFill/>
                </a:ln>
                <a:effectLst/>
              </c:spPr>
              <c:txPr>
                <a:bodyPr rot="0" spcFirstLastPara="1" vertOverflow="ellipsis" vert="horz" wrap="square" anchor="ctr" anchorCtr="1"/>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0A1B-41DD-A2B2-47F32D02E098}"/>
                </c:ext>
              </c:extLst>
            </c:dLbl>
            <c:dLbl>
              <c:idx val="3"/>
              <c:spPr>
                <a:noFill/>
                <a:ln>
                  <a:noFill/>
                </a:ln>
                <a:effectLst/>
              </c:spPr>
              <c:txPr>
                <a:bodyPr rot="0" spcFirstLastPara="1" vertOverflow="ellipsis" vert="horz" wrap="square" anchor="ctr" anchorCtr="1"/>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0A1B-41DD-A2B2-47F32D02E098}"/>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GERENCIA!$F$28:$F$31</c:f>
              <c:strCache>
                <c:ptCount val="4"/>
                <c:pt idx="0">
                  <c:v>Sí</c:v>
                </c:pt>
                <c:pt idx="1">
                  <c:v>No</c:v>
                </c:pt>
                <c:pt idx="2">
                  <c:v>Pendiente</c:v>
                </c:pt>
                <c:pt idx="3">
                  <c:v>Extemporáneo</c:v>
                </c:pt>
              </c:strCache>
            </c:strRef>
          </c:cat>
          <c:val>
            <c:numRef>
              <c:f>GERENCIA!$G$28:$G$31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A1B-41DD-A2B2-47F32D02E098}"/>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9F9-4740-9E9C-E0B435D3E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9F9-4740-9E9C-E0B435D3ECF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9F9-4740-9E9C-E0B435D3ECF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9F9-4740-9E9C-E0B435D3ECF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O"/>
                </a:p>
              </c:txPr>
              <c:dLblPos val="bestFit"/>
              <c:showLegendKey val="0"/>
              <c:showVal val="1"/>
              <c:showCatName val="0"/>
              <c:showSerName val="0"/>
              <c:showPercent val="1"/>
              <c:showBubbleSize val="0"/>
              <c:extLst>
                <c:ext xmlns:c16="http://schemas.microsoft.com/office/drawing/2014/chart" uri="{C3380CC4-5D6E-409C-BE32-E72D297353CC}">
                  <c16:uniqueId val="{00000002-C9F9-4740-9E9C-E0B435D3ECF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1"/>
              <c:showBubbleSize val="0"/>
              <c:extLst>
                <c:ext xmlns:c16="http://schemas.microsoft.com/office/drawing/2014/chart" uri="{C3380CC4-5D6E-409C-BE32-E72D297353CC}">
                  <c16:uniqueId val="{00000003-C9F9-4740-9E9C-E0B435D3ECF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1"/>
              <c:showBubbleSize val="0"/>
              <c:extLst>
                <c:ext xmlns:c16="http://schemas.microsoft.com/office/drawing/2014/chart" uri="{C3380CC4-5D6E-409C-BE32-E72D297353CC}">
                  <c16:uniqueId val="{00000004-C9F9-4740-9E9C-E0B435D3ECF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1"/>
              <c:showCatName val="0"/>
              <c:showSerName val="0"/>
              <c:showPercent val="1"/>
              <c:showBubbleSize val="0"/>
              <c:extLst>
                <c:ext xmlns:c16="http://schemas.microsoft.com/office/drawing/2014/chart" uri="{C3380CC4-5D6E-409C-BE32-E72D297353CC}">
                  <c16:uniqueId val="{00000005-C9F9-4740-9E9C-E0B435D3ECF6}"/>
                </c:ext>
              </c:extLst>
            </c:dLbl>
            <c:spPr>
              <a:noFill/>
              <a:ln>
                <a:noFill/>
              </a:ln>
              <a:effectLst/>
            </c:sp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'P.GESTIÓN JURÍDICA'!$F$21:$F$24</c:f>
              <c:strCache>
                <c:ptCount val="4"/>
                <c:pt idx="0">
                  <c:v>Sí</c:v>
                </c:pt>
                <c:pt idx="1">
                  <c:v>No</c:v>
                </c:pt>
                <c:pt idx="2">
                  <c:v>Pendiente</c:v>
                </c:pt>
                <c:pt idx="3">
                  <c:v>Extemporáneo</c:v>
                </c:pt>
              </c:strCache>
            </c:strRef>
          </c:cat>
          <c:val>
            <c:numRef>
              <c:f>'P.GESTIÓN JURÍDICA'!$G$21:$G$24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9F9-4740-9E9C-E0B435D3ECF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4463-45C5-9B6E-062D799451D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463-45C5-9B6E-062D799451D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4463-45C5-9B6E-062D799451D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463-45C5-9B6E-062D799451D0}"/>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4463-45C5-9B6E-062D799451D0}"/>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4463-45C5-9B6E-062D799451D0}"/>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4463-45C5-9B6E-062D799451D0}"/>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4463-45C5-9B6E-062D799451D0}"/>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'P.AT.FARMACÉUTICA'!$F$44:$F$47</c:f>
              <c:strCache>
                <c:ptCount val="4"/>
                <c:pt idx="0">
                  <c:v>Sí</c:v>
                </c:pt>
                <c:pt idx="1">
                  <c:v>No</c:v>
                </c:pt>
                <c:pt idx="2">
                  <c:v>Pendiente</c:v>
                </c:pt>
                <c:pt idx="3">
                  <c:v>Extemporáneo</c:v>
                </c:pt>
              </c:strCache>
            </c:strRef>
          </c:cat>
          <c:val>
            <c:numRef>
              <c:f>'P.AT.FARMACÉUTICA'!$G$44:$G$47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463-45C5-9B6E-062D799451D0}"/>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6D0-4503-ABFF-BBFF4E6EA2B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6D0-4503-ABFF-BBFF4E6EA2B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6D0-4503-ABFF-BBFF4E6EA2B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6D0-4503-ABFF-BBFF4E6EA2B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1-D6D0-4503-ABFF-BBFF4E6EA2B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D6D0-4503-ABFF-BBFF4E6EA2B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D6D0-4503-ABFF-BBFF4E6EA2BD}"/>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7-D6D0-4503-ABFF-BBFF4E6EA2BD}"/>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'[2]P.CONTROL INTERNO'!$F$38:$F$41</c:f>
              <c:strCache>
                <c:ptCount val="4"/>
                <c:pt idx="0">
                  <c:v>Sí</c:v>
                </c:pt>
                <c:pt idx="1">
                  <c:v>No</c:v>
                </c:pt>
                <c:pt idx="2">
                  <c:v>Pendiente</c:v>
                </c:pt>
                <c:pt idx="3">
                  <c:v>Extemporáneo</c:v>
                </c:pt>
              </c:strCache>
            </c:strRef>
          </c:cat>
          <c:val>
            <c:numRef>
              <c:f>'[2]P.CONTROL INTERNO'!$G$38:$G$41</c:f>
              <c:numCache>
                <c:formatCode>General</c:formatCode>
                <c:ptCount val="4"/>
                <c:pt idx="0">
                  <c:v>3</c:v>
                </c:pt>
                <c:pt idx="1">
                  <c:v>1</c:v>
                </c:pt>
                <c:pt idx="2">
                  <c:v>0</c:v>
                </c:pt>
                <c:pt idx="3">
                  <c:v>0</c:v>
                </c:pt>
              </c:numCache>
            </c:numRef>
          </c:val>
          <c:extLst>
            <c:ext xmlns:c16="http://schemas.microsoft.com/office/drawing/2014/chart" uri="{C3380CC4-5D6E-409C-BE32-E72D297353CC}">
              <c16:uniqueId val="{00000008-D6D0-4503-ABFF-BBFF4E6EA2BD}"/>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880-41A0-A61B-892D1965DD1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880-41A0-A61B-892D1965DD1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880-41A0-A61B-892D1965DD1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880-41A0-A61B-892D1965DD1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B880-41A0-A61B-892D1965DD1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B880-41A0-A61B-892D1965DD1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B880-41A0-A61B-892D1965DD1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B880-41A0-A61B-892D1965DD13}"/>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'P.GESTIÓN FINANCIERA'!$F$151:$F$154</c:f>
              <c:strCache>
                <c:ptCount val="4"/>
                <c:pt idx="0">
                  <c:v>Sí</c:v>
                </c:pt>
                <c:pt idx="1">
                  <c:v>No</c:v>
                </c:pt>
                <c:pt idx="2">
                  <c:v>Pendiente</c:v>
                </c:pt>
                <c:pt idx="3">
                  <c:v>Extemporáneo</c:v>
                </c:pt>
              </c:strCache>
            </c:strRef>
          </c:cat>
          <c:val>
            <c:numRef>
              <c:f>'P.GESTIÓN FINANCIERA'!$G$151:$G$154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B880-41A0-A61B-892D1965DD13}"/>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9567-4BD2-9C59-1F0EDA51FFE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567-4BD2-9C59-1F0EDA51FFE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9567-4BD2-9C59-1F0EDA51FFE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567-4BD2-9C59-1F0EDA51FFE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9567-4BD2-9C59-1F0EDA51FFE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9567-4BD2-9C59-1F0EDA51FFE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9567-4BD2-9C59-1F0EDA51FFE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9567-4BD2-9C59-1F0EDA51FFE9}"/>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'P.SIST.INFORMACIÓN'!$F$99:$F$102</c:f>
              <c:strCache>
                <c:ptCount val="4"/>
                <c:pt idx="0">
                  <c:v>Sí</c:v>
                </c:pt>
                <c:pt idx="1">
                  <c:v>No</c:v>
                </c:pt>
                <c:pt idx="2">
                  <c:v>Pendiente</c:v>
                </c:pt>
                <c:pt idx="3">
                  <c:v>Extemporáneo</c:v>
                </c:pt>
              </c:strCache>
            </c:strRef>
          </c:cat>
          <c:val>
            <c:numRef>
              <c:f>'P.SIST.INFORMACIÓN'!$G$99:$G$102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567-4BD2-9C59-1F0EDA51FFE9}"/>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60F6-4BBB-9FCA-B6E924E3C8D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0F6-4BBB-9FCA-B6E924E3C8D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60F6-4BBB-9FCA-B6E924E3C8D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0F6-4BBB-9FCA-B6E924E3C8D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60F6-4BBB-9FCA-B6E924E3C8D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60F6-4BBB-9FCA-B6E924E3C8D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60F6-4BBB-9FCA-B6E924E3C8D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60F6-4BBB-9FCA-B6E924E3C8DA}"/>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'P.GESTIÓN AMBIENTE FÍSICO'!$F$35:$F$38</c:f>
              <c:strCache>
                <c:ptCount val="4"/>
                <c:pt idx="0">
                  <c:v>Sí</c:v>
                </c:pt>
                <c:pt idx="1">
                  <c:v>No</c:v>
                </c:pt>
                <c:pt idx="2">
                  <c:v>Pendiente</c:v>
                </c:pt>
                <c:pt idx="3">
                  <c:v>Extemporáneo</c:v>
                </c:pt>
              </c:strCache>
            </c:strRef>
          </c:cat>
          <c:val>
            <c:numRef>
              <c:f>'P.GESTIÓN AMBIENTE FÍSICO'!$G$35:$G$38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0F6-4BBB-9FCA-B6E924E3C8DA}"/>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EE0D-4132-8624-A95160624D1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E0D-4132-8624-A95160624D1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EE0D-4132-8624-A95160624D1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E0D-4132-8624-A95160624D1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2-EE0D-4132-8624-A95160624D1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3-EE0D-4132-8624-A95160624D1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4-EE0D-4132-8624-A95160624D1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1"/>
              <c:showCatName val="1"/>
              <c:showSerName val="0"/>
              <c:showPercent val="1"/>
              <c:showBubbleSize val="0"/>
              <c:extLst>
                <c:ext xmlns:c16="http://schemas.microsoft.com/office/drawing/2014/chart" uri="{C3380CC4-5D6E-409C-BE32-E72D297353CC}">
                  <c16:uniqueId val="{00000005-EE0D-4132-8624-A95160624D18}"/>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 GESTIÓN TH'!$F$18:$F$21</c:f>
              <c:strCache>
                <c:ptCount val="4"/>
                <c:pt idx="0">
                  <c:v>Sí</c:v>
                </c:pt>
                <c:pt idx="1">
                  <c:v>No</c:v>
                </c:pt>
                <c:pt idx="2">
                  <c:v>Pendiente</c:v>
                </c:pt>
                <c:pt idx="3">
                  <c:v>Extemporáneo</c:v>
                </c:pt>
              </c:strCache>
            </c:strRef>
          </c:cat>
          <c:val>
            <c:numRef>
              <c:f>'P. GESTIÓN TH'!$G$18:$G$21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E0D-4132-8624-A95160624D18}"/>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369372</xdr:colOff>
      <xdr:row>4</xdr:row>
      <xdr:rowOff>19050</xdr:rowOff>
    </xdr:to>
    <xdr:pic>
      <xdr:nvPicPr>
        <xdr:cNvPr id="19614" name="Imagen 3">
          <a:extLst>
            <a:ext uri="{FF2B5EF4-FFF2-40B4-BE49-F238E27FC236}">
              <a16:creationId xmlns:a16="http://schemas.microsoft.com/office/drawing/2014/main" id="{00000000-0008-0000-0300-00009E4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305542</xdr:colOff>
      <xdr:row>20</xdr:row>
      <xdr:rowOff>13854</xdr:rowOff>
    </xdr:from>
    <xdr:to>
      <xdr:col>4</xdr:col>
      <xdr:colOff>337704</xdr:colOff>
      <xdr:row>38</xdr:row>
      <xdr:rowOff>85106</xdr:rowOff>
    </xdr:to>
    <xdr:graphicFrame macro="">
      <xdr:nvGraphicFramePr>
        <xdr:cNvPr id="2" name="Gráfico 1">
          <a:extLst>
            <a:ext uri="{FF2B5EF4-FFF2-40B4-BE49-F238E27FC236}">
              <a16:creationId xmlns:a16="http://schemas.microsoft.com/office/drawing/2014/main" id="{02C290A1-FADC-488B-AB12-DA67984F64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A00-000095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181840</xdr:colOff>
      <xdr:row>13</xdr:row>
      <xdr:rowOff>88075</xdr:rowOff>
    </xdr:from>
    <xdr:to>
      <xdr:col>3</xdr:col>
      <xdr:colOff>1352054</xdr:colOff>
      <xdr:row>32</xdr:row>
      <xdr:rowOff>10885</xdr:rowOff>
    </xdr:to>
    <xdr:graphicFrame macro="">
      <xdr:nvGraphicFramePr>
        <xdr:cNvPr id="2" name="Gráfico 1">
          <a:extLst>
            <a:ext uri="{FF2B5EF4-FFF2-40B4-BE49-F238E27FC236}">
              <a16:creationId xmlns:a16="http://schemas.microsoft.com/office/drawing/2014/main" id="{5B23CE93-84C3-4E65-A82F-26960350A1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381000</xdr:colOff>
      <xdr:row>0</xdr:row>
      <xdr:rowOff>9525</xdr:rowOff>
    </xdr:from>
    <xdr:to>
      <xdr:col>10</xdr:col>
      <xdr:colOff>381000</xdr:colOff>
      <xdr:row>17</xdr:row>
      <xdr:rowOff>0</xdr:rowOff>
    </xdr:to>
    <xdr:graphicFrame macro="">
      <xdr:nvGraphicFramePr>
        <xdr:cNvPr id="2" name="Gráfico 1">
          <a:extLst>
            <a:ext uri="{FF2B5EF4-FFF2-40B4-BE49-F238E27FC236}">
              <a16:creationId xmlns:a16="http://schemas.microsoft.com/office/drawing/2014/main" id="{B2697D7A-B77E-4764-91CD-248FD0199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17</xdr:row>
      <xdr:rowOff>104775</xdr:rowOff>
    </xdr:from>
    <xdr:to>
      <xdr:col>10</xdr:col>
      <xdr:colOff>381000</xdr:colOff>
      <xdr:row>34</xdr:row>
      <xdr:rowOff>95250</xdr:rowOff>
    </xdr:to>
    <xdr:graphicFrame macro="">
      <xdr:nvGraphicFramePr>
        <xdr:cNvPr id="3" name="Gráfico 2">
          <a:extLst>
            <a:ext uri="{FF2B5EF4-FFF2-40B4-BE49-F238E27FC236}">
              <a16:creationId xmlns:a16="http://schemas.microsoft.com/office/drawing/2014/main" id="{77080B39-C2F1-487A-8625-3D4E91B404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27781" name="Imagen 3">
          <a:extLst>
            <a:ext uri="{FF2B5EF4-FFF2-40B4-BE49-F238E27FC236}">
              <a16:creationId xmlns:a16="http://schemas.microsoft.com/office/drawing/2014/main" id="{00000000-0008-0000-0B00-0000856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478724</xdr:colOff>
      <xdr:row>25</xdr:row>
      <xdr:rowOff>50965</xdr:rowOff>
    </xdr:from>
    <xdr:to>
      <xdr:col>3</xdr:col>
      <xdr:colOff>1648938</xdr:colOff>
      <xdr:row>43</xdr:row>
      <xdr:rowOff>122217</xdr:rowOff>
    </xdr:to>
    <xdr:graphicFrame macro="">
      <xdr:nvGraphicFramePr>
        <xdr:cNvPr id="2" name="Gráfico 1">
          <a:extLst>
            <a:ext uri="{FF2B5EF4-FFF2-40B4-BE49-F238E27FC236}">
              <a16:creationId xmlns:a16="http://schemas.microsoft.com/office/drawing/2014/main" id="{8546E52D-AE8F-4752-9803-8E86DF9C2E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600-00009B5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321469</xdr:colOff>
      <xdr:row>15</xdr:row>
      <xdr:rowOff>69056</xdr:rowOff>
    </xdr:from>
    <xdr:to>
      <xdr:col>4</xdr:col>
      <xdr:colOff>35719</xdr:colOff>
      <xdr:row>33</xdr:row>
      <xdr:rowOff>109537</xdr:rowOff>
    </xdr:to>
    <xdr:graphicFrame macro="">
      <xdr:nvGraphicFramePr>
        <xdr:cNvPr id="2" name="Gráfico 1">
          <a:extLst>
            <a:ext uri="{FF2B5EF4-FFF2-40B4-BE49-F238E27FC236}">
              <a16:creationId xmlns:a16="http://schemas.microsoft.com/office/drawing/2014/main" id="{D804E0C6-2439-4E82-AC91-F97026222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23950" cy="531019"/>
    <xdr:pic>
      <xdr:nvPicPr>
        <xdr:cNvPr id="2" name="Imagen 3">
          <a:extLst>
            <a:ext uri="{FF2B5EF4-FFF2-40B4-BE49-F238E27FC236}">
              <a16:creationId xmlns:a16="http://schemas.microsoft.com/office/drawing/2014/main" id="{00000000-0008-0000-0700-000097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123950"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291702</xdr:colOff>
      <xdr:row>41</xdr:row>
      <xdr:rowOff>80963</xdr:rowOff>
    </xdr:from>
    <xdr:to>
      <xdr:col>3</xdr:col>
      <xdr:colOff>1446609</xdr:colOff>
      <xdr:row>59</xdr:row>
      <xdr:rowOff>38101</xdr:rowOff>
    </xdr:to>
    <xdr:graphicFrame macro="">
      <xdr:nvGraphicFramePr>
        <xdr:cNvPr id="3" name="Gráfico 2">
          <a:extLst>
            <a:ext uri="{FF2B5EF4-FFF2-40B4-BE49-F238E27FC236}">
              <a16:creationId xmlns:a16="http://schemas.microsoft.com/office/drawing/2014/main" id="{4B4BAE7A-8F45-435D-B36E-8599799A99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771525</xdr:colOff>
      <xdr:row>4</xdr:row>
      <xdr:rowOff>19050</xdr:rowOff>
    </xdr:to>
    <xdr:pic>
      <xdr:nvPicPr>
        <xdr:cNvPr id="4" name="Imagen 3">
          <a:extLst>
            <a:ext uri="{FF2B5EF4-FFF2-40B4-BE49-F238E27FC236}">
              <a16:creationId xmlns:a16="http://schemas.microsoft.com/office/drawing/2014/main" id="{ECACC3B7-7BF6-41D3-994E-0BB46D2EE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85725"/>
          <a:ext cx="1125311"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45398</xdr:colOff>
      <xdr:row>36</xdr:row>
      <xdr:rowOff>104775</xdr:rowOff>
    </xdr:from>
    <xdr:to>
      <xdr:col>4</xdr:col>
      <xdr:colOff>85725</xdr:colOff>
      <xdr:row>60</xdr:row>
      <xdr:rowOff>19049</xdr:rowOff>
    </xdr:to>
    <xdr:graphicFrame macro="">
      <xdr:nvGraphicFramePr>
        <xdr:cNvPr id="5" name="Gráfico 4">
          <a:extLst>
            <a:ext uri="{FF2B5EF4-FFF2-40B4-BE49-F238E27FC236}">
              <a16:creationId xmlns:a16="http://schemas.microsoft.com/office/drawing/2014/main" id="{A5668143-54A7-4514-BF3C-3FBA04F8E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1133475</xdr:colOff>
      <xdr:row>4</xdr:row>
      <xdr:rowOff>28575</xdr:rowOff>
    </xdr:to>
    <xdr:pic>
      <xdr:nvPicPr>
        <xdr:cNvPr id="2" name="Imagen 3">
          <a:extLst>
            <a:ext uri="{FF2B5EF4-FFF2-40B4-BE49-F238E27FC236}">
              <a16:creationId xmlns:a16="http://schemas.microsoft.com/office/drawing/2014/main" id="{00000000-0008-0000-0200-000075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525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506015</xdr:colOff>
      <xdr:row>144</xdr:row>
      <xdr:rowOff>80963</xdr:rowOff>
    </xdr:from>
    <xdr:to>
      <xdr:col>3</xdr:col>
      <xdr:colOff>1660922</xdr:colOff>
      <xdr:row>162</xdr:row>
      <xdr:rowOff>38100</xdr:rowOff>
    </xdr:to>
    <xdr:graphicFrame macro="">
      <xdr:nvGraphicFramePr>
        <xdr:cNvPr id="3" name="Gráfico 2">
          <a:extLst>
            <a:ext uri="{FF2B5EF4-FFF2-40B4-BE49-F238E27FC236}">
              <a16:creationId xmlns:a16="http://schemas.microsoft.com/office/drawing/2014/main" id="{510E1F5E-A241-4EA6-BBB1-6838C4A01A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256117</xdr:colOff>
      <xdr:row>4</xdr:row>
      <xdr:rowOff>19050</xdr:rowOff>
    </xdr:to>
    <xdr:pic>
      <xdr:nvPicPr>
        <xdr:cNvPr id="3" name="Imagen 3">
          <a:extLst>
            <a:ext uri="{FF2B5EF4-FFF2-40B4-BE49-F238E27FC236}">
              <a16:creationId xmlns:a16="http://schemas.microsoft.com/office/drawing/2014/main" id="{00000000-0008-0000-0500-00009C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751417</xdr:colOff>
      <xdr:row>98</xdr:row>
      <xdr:rowOff>127000</xdr:rowOff>
    </xdr:from>
    <xdr:to>
      <xdr:col>4</xdr:col>
      <xdr:colOff>666751</xdr:colOff>
      <xdr:row>114</xdr:row>
      <xdr:rowOff>64557</xdr:rowOff>
    </xdr:to>
    <xdr:graphicFrame macro="">
      <xdr:nvGraphicFramePr>
        <xdr:cNvPr id="2" name="Gráfico 1">
          <a:extLst>
            <a:ext uri="{FF2B5EF4-FFF2-40B4-BE49-F238E27FC236}">
              <a16:creationId xmlns:a16="http://schemas.microsoft.com/office/drawing/2014/main" id="{413C3A72-538B-4C55-9793-3AA6EFEC4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900-0000966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478723</xdr:colOff>
      <xdr:row>27</xdr:row>
      <xdr:rowOff>100446</xdr:rowOff>
    </xdr:from>
    <xdr:to>
      <xdr:col>3</xdr:col>
      <xdr:colOff>1648937</xdr:colOff>
      <xdr:row>46</xdr:row>
      <xdr:rowOff>23256</xdr:rowOff>
    </xdr:to>
    <xdr:graphicFrame macro="">
      <xdr:nvGraphicFramePr>
        <xdr:cNvPr id="2" name="Gráfico 1">
          <a:extLst>
            <a:ext uri="{FF2B5EF4-FFF2-40B4-BE49-F238E27FC236}">
              <a16:creationId xmlns:a16="http://schemas.microsoft.com/office/drawing/2014/main" id="{D9DFD5B2-3E7D-4C28-A52C-3D4366AEDC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2" name="Imagen 3">
          <a:extLst>
            <a:ext uri="{FF2B5EF4-FFF2-40B4-BE49-F238E27FC236}">
              <a16:creationId xmlns:a16="http://schemas.microsoft.com/office/drawing/2014/main" id="{00000000-0008-0000-0400-00008D5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453983</xdr:colOff>
      <xdr:row>14</xdr:row>
      <xdr:rowOff>13855</xdr:rowOff>
    </xdr:from>
    <xdr:to>
      <xdr:col>3</xdr:col>
      <xdr:colOff>1624197</xdr:colOff>
      <xdr:row>32</xdr:row>
      <xdr:rowOff>85107</xdr:rowOff>
    </xdr:to>
    <xdr:graphicFrame macro="">
      <xdr:nvGraphicFramePr>
        <xdr:cNvPr id="3" name="Gráfico 2">
          <a:extLst>
            <a:ext uri="{FF2B5EF4-FFF2-40B4-BE49-F238E27FC236}">
              <a16:creationId xmlns:a16="http://schemas.microsoft.com/office/drawing/2014/main" id="{EEFC24FD-4431-4071-8E00-9E7C8C4BFB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LISTADO GENERAL"/>
      <sheetName val="P.GESTIÓN FINANCIERA"/>
      <sheetName val="P. PLANEACIÓN Y CALIDAD"/>
      <sheetName val="P. GESTIÓN TH"/>
      <sheetName val="P.SIST.INFORMACIÓN"/>
      <sheetName val="P.GESTIÓN JURÍDICA"/>
      <sheetName val="P.AT.FARMACÉUTICA"/>
      <sheetName val="P.CONTROL INTERNO"/>
      <sheetName val="P.GESTIÓN AMBIENTE FÍSICO"/>
      <sheetName val="P. ATECIÓN AL USUARIO"/>
      <sheetName val="GERENCIA"/>
      <sheetName val="F_01CI-1 (2)"/>
    </sheetNames>
    <sheetDataSet>
      <sheetData sheetId="0">
        <row r="5">
          <cell r="B5">
            <v>42914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ONTROL INTERNO"/>
    </sheetNames>
    <sheetDataSet>
      <sheetData sheetId="0">
        <row r="38">
          <cell r="F38" t="str">
            <v>Sí</v>
          </cell>
          <cell r="G38">
            <v>3</v>
          </cell>
        </row>
        <row r="39">
          <cell r="F39" t="str">
            <v>No</v>
          </cell>
          <cell r="G39">
            <v>1</v>
          </cell>
        </row>
        <row r="40">
          <cell r="F40" t="str">
            <v>Pendiente</v>
          </cell>
          <cell r="G40">
            <v>0</v>
          </cell>
        </row>
        <row r="41">
          <cell r="F41" t="str">
            <v>Extemporáneo</v>
          </cell>
          <cell r="G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about:blank"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B1:N69"/>
  <sheetViews>
    <sheetView tabSelected="1" zoomScale="77" zoomScaleNormal="77" workbookViewId="0">
      <selection activeCell="H38" sqref="H38"/>
    </sheetView>
  </sheetViews>
  <sheetFormatPr baseColWidth="10" defaultColWidth="11.42578125" defaultRowHeight="12" x14ac:dyDescent="0.2"/>
  <cols>
    <col min="1" max="1" width="1.7109375" style="1" customWidth="1"/>
    <col min="2" max="2" width="11.28515625" style="2" customWidth="1"/>
    <col min="3" max="3" width="31.5703125" style="2" customWidth="1"/>
    <col min="4" max="4" width="25.28515625" style="2" customWidth="1"/>
    <col min="5" max="5" width="17.5703125" style="2" customWidth="1"/>
    <col min="6" max="6" width="30.85546875" style="2" customWidth="1"/>
    <col min="7" max="7" width="15.140625" style="2" customWidth="1"/>
    <col min="8" max="8" width="21.7109375" style="2" customWidth="1"/>
    <col min="9" max="9" width="12.28515625" style="2" customWidth="1"/>
    <col min="10" max="10" width="19.140625" style="2" customWidth="1"/>
    <col min="11" max="11" width="18.7109375" style="2" customWidth="1"/>
    <col min="12" max="12" width="1.28515625" style="2" customWidth="1"/>
    <col min="13" max="13" width="29.5703125" style="2" customWidth="1"/>
    <col min="14" max="14" width="23.7109375" style="1" customWidth="1"/>
    <col min="15" max="16384" width="11.42578125" style="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40.5" customHeight="1" x14ac:dyDescent="0.2">
      <c r="B6" s="10" t="s">
        <v>2</v>
      </c>
      <c r="C6" s="10" t="s">
        <v>7</v>
      </c>
      <c r="D6" s="10" t="s">
        <v>11</v>
      </c>
      <c r="E6" s="10" t="s">
        <v>8</v>
      </c>
      <c r="F6" s="10" t="s">
        <v>56</v>
      </c>
      <c r="G6" s="10" t="s">
        <v>83</v>
      </c>
      <c r="H6" s="10" t="s">
        <v>9</v>
      </c>
      <c r="I6" s="10" t="s">
        <v>10</v>
      </c>
      <c r="J6" s="10" t="s">
        <v>12</v>
      </c>
      <c r="K6" s="10" t="s">
        <v>13</v>
      </c>
      <c r="M6" s="10" t="s">
        <v>262</v>
      </c>
      <c r="N6" s="10" t="s">
        <v>201</v>
      </c>
    </row>
    <row r="7" spans="2:14" s="4" customFormat="1" ht="24" x14ac:dyDescent="0.2">
      <c r="B7" s="149" t="s">
        <v>213</v>
      </c>
      <c r="C7" s="5" t="s">
        <v>147</v>
      </c>
      <c r="D7" s="22" t="s">
        <v>91</v>
      </c>
      <c r="E7" s="5" t="s">
        <v>15</v>
      </c>
      <c r="F7" s="97">
        <v>43861</v>
      </c>
      <c r="G7" s="19"/>
      <c r="H7" s="5" t="s">
        <v>109</v>
      </c>
      <c r="I7" s="5">
        <v>1</v>
      </c>
      <c r="J7" s="5" t="s">
        <v>226</v>
      </c>
      <c r="K7" s="5" t="s">
        <v>249</v>
      </c>
      <c r="L7" s="13"/>
      <c r="M7" s="5" t="s">
        <v>226</v>
      </c>
    </row>
    <row r="8" spans="2:14" s="4" customFormat="1" ht="24" x14ac:dyDescent="0.2">
      <c r="B8" s="149"/>
      <c r="C8" s="5" t="s">
        <v>196</v>
      </c>
      <c r="D8" s="22" t="s">
        <v>91</v>
      </c>
      <c r="E8" s="5" t="s">
        <v>15</v>
      </c>
      <c r="F8" s="97">
        <v>43861</v>
      </c>
      <c r="G8" s="19"/>
      <c r="H8" s="5" t="s">
        <v>109</v>
      </c>
      <c r="I8" s="5">
        <v>1</v>
      </c>
      <c r="J8" s="5" t="s">
        <v>226</v>
      </c>
      <c r="K8" s="5" t="s">
        <v>249</v>
      </c>
      <c r="L8" s="13"/>
      <c r="M8" s="5" t="s">
        <v>226</v>
      </c>
    </row>
    <row r="9" spans="2:14" s="4" customFormat="1" ht="24" x14ac:dyDescent="0.2">
      <c r="B9" s="149"/>
      <c r="C9" s="5" t="s">
        <v>197</v>
      </c>
      <c r="D9" s="22" t="s">
        <v>91</v>
      </c>
      <c r="E9" s="5" t="s">
        <v>38</v>
      </c>
      <c r="F9" s="97">
        <v>43861</v>
      </c>
      <c r="G9" s="19"/>
      <c r="H9" s="5" t="s">
        <v>109</v>
      </c>
      <c r="I9" s="5">
        <v>1</v>
      </c>
      <c r="J9" s="5" t="s">
        <v>226</v>
      </c>
      <c r="K9" s="5" t="s">
        <v>247</v>
      </c>
      <c r="L9" s="13"/>
      <c r="M9" s="5" t="s">
        <v>226</v>
      </c>
    </row>
    <row r="10" spans="2:14" s="4" customFormat="1" x14ac:dyDescent="0.2">
      <c r="B10" s="149"/>
      <c r="C10" s="150" t="s">
        <v>90</v>
      </c>
      <c r="D10" s="151" t="s">
        <v>91</v>
      </c>
      <c r="E10" s="5" t="s">
        <v>88</v>
      </c>
      <c r="F10" s="97">
        <v>43840</v>
      </c>
      <c r="G10" s="19"/>
      <c r="H10" s="5" t="s">
        <v>109</v>
      </c>
      <c r="I10" s="5">
        <v>1</v>
      </c>
      <c r="J10" s="150" t="s">
        <v>243</v>
      </c>
      <c r="K10" s="150" t="s">
        <v>243</v>
      </c>
      <c r="L10" s="13"/>
      <c r="M10" s="150" t="s">
        <v>226</v>
      </c>
    </row>
    <row r="11" spans="2:14" s="4" customFormat="1" x14ac:dyDescent="0.2">
      <c r="B11" s="149"/>
      <c r="C11" s="150"/>
      <c r="D11" s="151"/>
      <c r="E11" s="5" t="s">
        <v>88</v>
      </c>
      <c r="F11" s="112">
        <v>43961</v>
      </c>
      <c r="G11" s="19"/>
      <c r="H11" s="5" t="s">
        <v>109</v>
      </c>
      <c r="I11" s="5">
        <v>1</v>
      </c>
      <c r="J11" s="150"/>
      <c r="K11" s="150"/>
      <c r="L11" s="13"/>
      <c r="M11" s="150"/>
    </row>
    <row r="12" spans="2:14" s="4" customFormat="1" x14ac:dyDescent="0.2">
      <c r="B12" s="149"/>
      <c r="C12" s="150"/>
      <c r="D12" s="151"/>
      <c r="E12" s="5" t="s">
        <v>88</v>
      </c>
      <c r="F12" s="129">
        <v>44084</v>
      </c>
      <c r="G12" s="19"/>
      <c r="H12" s="5" t="s">
        <v>109</v>
      </c>
      <c r="I12" s="5">
        <v>1</v>
      </c>
      <c r="J12" s="150"/>
      <c r="K12" s="150"/>
      <c r="L12" s="13"/>
      <c r="M12" s="150"/>
    </row>
    <row r="13" spans="2:14" s="4" customFormat="1" ht="48" x14ac:dyDescent="0.2">
      <c r="B13" s="149"/>
      <c r="C13" s="5" t="s">
        <v>100</v>
      </c>
      <c r="D13" s="22" t="s">
        <v>98</v>
      </c>
      <c r="E13" s="5" t="s">
        <v>150</v>
      </c>
      <c r="F13" s="19" t="s">
        <v>189</v>
      </c>
      <c r="G13" s="19"/>
      <c r="H13" s="5" t="s">
        <v>108</v>
      </c>
      <c r="I13" s="5">
        <v>1</v>
      </c>
      <c r="J13" s="5" t="s">
        <v>226</v>
      </c>
      <c r="K13" s="5" t="s">
        <v>248</v>
      </c>
      <c r="L13" s="13"/>
      <c r="M13" s="5" t="s">
        <v>226</v>
      </c>
    </row>
    <row r="14" spans="2:14" s="4" customFormat="1" ht="36" x14ac:dyDescent="0.2">
      <c r="B14" s="149"/>
      <c r="C14" s="5" t="s">
        <v>104</v>
      </c>
      <c r="D14" s="22" t="s">
        <v>41</v>
      </c>
      <c r="E14" s="5" t="s">
        <v>38</v>
      </c>
      <c r="F14" s="98">
        <v>43889</v>
      </c>
      <c r="G14" s="19"/>
      <c r="H14" s="5" t="s">
        <v>42</v>
      </c>
      <c r="I14" s="5">
        <v>1</v>
      </c>
      <c r="J14" s="5" t="s">
        <v>226</v>
      </c>
      <c r="K14" s="5" t="s">
        <v>248</v>
      </c>
      <c r="L14" s="13"/>
      <c r="M14" s="5" t="s">
        <v>226</v>
      </c>
    </row>
    <row r="15" spans="2:14" s="4" customFormat="1" ht="36" x14ac:dyDescent="0.2">
      <c r="B15" s="149"/>
      <c r="C15" s="79" t="s">
        <v>298</v>
      </c>
      <c r="D15" s="22" t="s">
        <v>41</v>
      </c>
      <c r="E15" s="5" t="s">
        <v>38</v>
      </c>
      <c r="F15" s="107">
        <v>43931</v>
      </c>
      <c r="G15" s="19"/>
      <c r="H15" s="5" t="s">
        <v>297</v>
      </c>
      <c r="I15" s="5">
        <v>1</v>
      </c>
      <c r="J15" s="5" t="s">
        <v>226</v>
      </c>
      <c r="K15" s="5" t="s">
        <v>126</v>
      </c>
      <c r="L15" s="13"/>
      <c r="M15" s="5" t="s">
        <v>226</v>
      </c>
    </row>
    <row r="16" spans="2:14" s="4" customFormat="1" ht="24" x14ac:dyDescent="0.2">
      <c r="B16" s="149"/>
      <c r="C16" s="5" t="s">
        <v>102</v>
      </c>
      <c r="D16" s="22" t="s">
        <v>91</v>
      </c>
      <c r="E16" s="5" t="s">
        <v>38</v>
      </c>
      <c r="F16" s="93">
        <v>43915</v>
      </c>
      <c r="G16" s="19"/>
      <c r="H16" s="5" t="s">
        <v>109</v>
      </c>
      <c r="I16" s="5">
        <v>1</v>
      </c>
      <c r="J16" s="5" t="s">
        <v>226</v>
      </c>
      <c r="K16" s="5" t="s">
        <v>249</v>
      </c>
      <c r="L16" s="13"/>
      <c r="M16" s="5" t="s">
        <v>226</v>
      </c>
    </row>
    <row r="17" spans="2:13" s="4" customFormat="1" ht="38.25" customHeight="1" x14ac:dyDescent="0.2">
      <c r="B17" s="149"/>
      <c r="C17" s="5" t="s">
        <v>37</v>
      </c>
      <c r="D17" s="22" t="s">
        <v>25</v>
      </c>
      <c r="E17" s="5" t="s">
        <v>38</v>
      </c>
      <c r="F17" s="98">
        <v>43876</v>
      </c>
      <c r="G17" s="19"/>
      <c r="H17" s="5" t="s">
        <v>31</v>
      </c>
      <c r="I17" s="5">
        <v>1</v>
      </c>
      <c r="J17" s="5" t="s">
        <v>226</v>
      </c>
      <c r="K17" s="5" t="s">
        <v>226</v>
      </c>
      <c r="L17" s="13"/>
      <c r="M17" s="5" t="s">
        <v>54</v>
      </c>
    </row>
    <row r="18" spans="2:13" ht="6" customHeight="1" x14ac:dyDescent="0.2">
      <c r="F18" s="35"/>
    </row>
    <row r="19" spans="2:13" s="3" customFormat="1" ht="63.75" customHeight="1" x14ac:dyDescent="0.2">
      <c r="B19" s="152" t="s">
        <v>112</v>
      </c>
      <c r="C19" s="153"/>
      <c r="D19" s="153"/>
      <c r="E19" s="153"/>
      <c r="F19" s="153"/>
      <c r="G19" s="153"/>
      <c r="H19" s="154"/>
      <c r="I19" s="155" t="s">
        <v>0</v>
      </c>
      <c r="J19" s="156"/>
      <c r="K19" s="156"/>
      <c r="L19" s="16"/>
      <c r="M19" s="16"/>
    </row>
    <row r="20" spans="2:13" ht="5.25" customHeight="1" x14ac:dyDescent="0.2"/>
    <row r="25" spans="2:13" x14ac:dyDescent="0.2">
      <c r="F25" s="44" t="s">
        <v>209</v>
      </c>
      <c r="G25" s="2">
        <f>COUNTIF($G$7:$G$17,"Sí")</f>
        <v>0</v>
      </c>
    </row>
    <row r="26" spans="2:13" x14ac:dyDescent="0.2">
      <c r="F26" s="45" t="s">
        <v>210</v>
      </c>
      <c r="G26" s="2">
        <f>COUNTIF($G$7:$G$17,"No")</f>
        <v>0</v>
      </c>
    </row>
    <row r="27" spans="2:13" x14ac:dyDescent="0.2">
      <c r="F27" s="47" t="s">
        <v>211</v>
      </c>
      <c r="G27" s="2">
        <f>COUNTIF($G$7:$G$17,"Pendiente")</f>
        <v>0</v>
      </c>
    </row>
    <row r="28" spans="2:13" x14ac:dyDescent="0.2">
      <c r="F28" s="46" t="s">
        <v>212</v>
      </c>
      <c r="G28" s="2">
        <f>COUNTIF($G$7:$G$17,"Extemporáneo")</f>
        <v>0</v>
      </c>
    </row>
    <row r="29" spans="2:13" x14ac:dyDescent="0.2">
      <c r="F29" s="48" t="s">
        <v>217</v>
      </c>
      <c r="G29" s="2">
        <f>SUM(G25:G28)</f>
        <v>0</v>
      </c>
    </row>
    <row r="66" spans="2:2" x14ac:dyDescent="0.2">
      <c r="B66" s="2" t="s">
        <v>209</v>
      </c>
    </row>
    <row r="67" spans="2:2" x14ac:dyDescent="0.2">
      <c r="B67" s="2" t="s">
        <v>210</v>
      </c>
    </row>
    <row r="68" spans="2:2" x14ac:dyDescent="0.2">
      <c r="B68" s="2" t="s">
        <v>211</v>
      </c>
    </row>
    <row r="69" spans="2:2" x14ac:dyDescent="0.2">
      <c r="B69" s="2" t="s">
        <v>212</v>
      </c>
    </row>
  </sheetData>
  <mergeCells count="11">
    <mergeCell ref="M10:M12"/>
    <mergeCell ref="B19:H19"/>
    <mergeCell ref="I19:K19"/>
    <mergeCell ref="K10:K12"/>
    <mergeCell ref="J10:J12"/>
    <mergeCell ref="B2:B4"/>
    <mergeCell ref="C2:I2"/>
    <mergeCell ref="C3:I4"/>
    <mergeCell ref="B7:B17"/>
    <mergeCell ref="C10:C12"/>
    <mergeCell ref="D10:D12"/>
  </mergeCells>
  <conditionalFormatting sqref="G7:G17">
    <cfRule type="containsText" dxfId="43" priority="1" operator="containsText" text="Extemporáneo">
      <formula>NOT(ISERROR(SEARCH("Extemporáneo",G7)))</formula>
    </cfRule>
    <cfRule type="containsText" dxfId="42" priority="2" operator="containsText" text="Pendiente">
      <formula>NOT(ISERROR(SEARCH("Pendiente",G7)))</formula>
    </cfRule>
    <cfRule type="containsText" dxfId="41" priority="3" operator="containsText" text="No">
      <formula>NOT(ISERROR(SEARCH("No",G7)))</formula>
    </cfRule>
    <cfRule type="containsText" dxfId="40" priority="4" operator="containsText" text="Sí">
      <formula>NOT(ISERROR(SEARCH("Sí",G7)))</formula>
    </cfRule>
  </conditionalFormatting>
  <dataValidations xWindow="1097" yWindow="326" count="13">
    <dataValidation allowBlank="1" showInputMessage="1" showErrorMessage="1" prompt="Cargo del Funcionario responsable de generar el dato, informe o documento." sqref="J6" xr:uid="{00000000-0002-0000-0100-000000000000}"/>
    <dataValidation allowBlank="1" showInputMessage="1" showErrorMessage="1" prompt="Entidad a la cual se carga o se entrega el dato, informe o documento." sqref="D6" xr:uid="{00000000-0002-0000-0100-000001000000}"/>
    <dataValidation allowBlank="1" showInputMessage="1" showErrorMessage="1" prompt="Cantidad de informes que se generan y se cargan al sistema o se entregan al ente competente." sqref="I6" xr:uid="{00000000-0002-0000-0100-000002000000}"/>
    <dataValidation allowBlank="1" showInputMessage="1" showErrorMessage="1" prompt="Sistema mediante el cual se carga o se engrega  la información al ente competente." sqref="H6" xr:uid="{00000000-0002-0000-0100-000003000000}"/>
    <dataValidation allowBlank="1" showInputMessage="1" showErrorMessage="1" prompt="¿Cada cuanto tiempo se debe generar el dato, informe o documento generado por el área?" sqref="E6" xr:uid="{00000000-0002-0000-0100-000004000000}"/>
    <dataValidation allowBlank="1" showInputMessage="1" showErrorMessage="1" prompt="¿Qué dato, informe o documento se genera como resultado de las actividades que se realizan en el área o proceso que usted participa?" sqref="C6" xr:uid="{00000000-0002-0000-0100-000005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100-000006000000}"/>
    <dataValidation allowBlank="1" showInputMessage="1" showErrorMessage="1" prompt="¿Cargo del Funcionario que debe  generar este dato, informe o documento?_x000a_Ejemplo: Trimestral, semestral, anual, entre otros._x000a_" sqref="K6 M6" xr:uid="{00000000-0002-0000-0100-000007000000}"/>
    <dataValidation allowBlank="1" showInputMessage="1" showErrorMessage="1" prompt="¿Quién verifica que el dato, informe o documento generado en su área o proceso es coherente y suficiente?" sqref="I7:I12 I17" xr:uid="{00000000-0002-0000-0100-000008000000}"/>
    <dataValidation allowBlank="1" showInputMessage="1" showErrorMessage="1" prompt="¿Cada cuanto tiempo se debe generar el dato informe?" sqref="E7:E12 E17" xr:uid="{00000000-0002-0000-0100-000009000000}"/>
    <dataValidation allowBlank="1" showInputMessage="1" showErrorMessage="1" prompt="Sistema mediante el cual se carga o se entrega la información al ente competente." sqref="H7:H12" xr:uid="{00000000-0002-0000-0100-00000A000000}"/>
    <dataValidation allowBlank="1" showInputMessage="1" showErrorMessage="1" prompt="¿Cuál es la fecha máxima de presentación del dato, informe, o documento?" sqref="H17 F7:F17" xr:uid="{00000000-0002-0000-0100-00000B000000}"/>
    <dataValidation type="list" allowBlank="1" showInputMessage="1" showErrorMessage="1" sqref="G7:G17" xr:uid="{10427EB9-B668-422E-B31A-4C53652C7682}">
      <formula1>$B$66:$B$69</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B1:N23"/>
  <sheetViews>
    <sheetView zoomScale="77" zoomScaleNormal="77" workbookViewId="0">
      <selection activeCell="J44" sqref="J44"/>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24.42578125" style="2" customWidth="1"/>
    <col min="12" max="12" width="1.28515625" style="2" customWidth="1"/>
    <col min="13" max="13" width="20.140625" style="2" customWidth="1"/>
    <col min="14" max="14" width="17" style="21" customWidth="1"/>
    <col min="15" max="16384" width="11.42578125" style="2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39" customHeight="1" x14ac:dyDescent="0.2">
      <c r="B6" s="9" t="s">
        <v>2</v>
      </c>
      <c r="C6" s="10" t="s">
        <v>7</v>
      </c>
      <c r="D6" s="11" t="s">
        <v>11</v>
      </c>
      <c r="E6" s="11" t="s">
        <v>8</v>
      </c>
      <c r="F6" s="10" t="s">
        <v>56</v>
      </c>
      <c r="G6" s="12" t="s">
        <v>83</v>
      </c>
      <c r="H6" s="12" t="s">
        <v>9</v>
      </c>
      <c r="I6" s="10" t="s">
        <v>10</v>
      </c>
      <c r="J6" s="12" t="s">
        <v>12</v>
      </c>
      <c r="K6" s="10" t="s">
        <v>13</v>
      </c>
      <c r="M6" s="10" t="s">
        <v>262</v>
      </c>
      <c r="N6" s="10" t="s">
        <v>201</v>
      </c>
    </row>
    <row r="7" spans="2:14" s="4" customFormat="1" ht="33.75" customHeight="1" x14ac:dyDescent="0.2">
      <c r="B7" s="162" t="s">
        <v>143</v>
      </c>
      <c r="C7" s="157" t="s">
        <v>144</v>
      </c>
      <c r="D7" s="159" t="s">
        <v>145</v>
      </c>
      <c r="E7" s="157" t="s">
        <v>16</v>
      </c>
      <c r="F7" s="60">
        <v>43838</v>
      </c>
      <c r="G7" s="19"/>
      <c r="H7" s="157" t="s">
        <v>146</v>
      </c>
      <c r="I7" s="157">
        <v>4</v>
      </c>
      <c r="J7" s="157" t="s">
        <v>225</v>
      </c>
      <c r="K7" s="157" t="s">
        <v>225</v>
      </c>
      <c r="L7" s="13"/>
      <c r="M7" s="157" t="s">
        <v>229</v>
      </c>
    </row>
    <row r="8" spans="2:14" s="4" customFormat="1" x14ac:dyDescent="0.2">
      <c r="B8" s="163"/>
      <c r="C8" s="165"/>
      <c r="D8" s="168"/>
      <c r="E8" s="165"/>
      <c r="F8" s="107">
        <v>43929</v>
      </c>
      <c r="G8" s="19"/>
      <c r="H8" s="165"/>
      <c r="I8" s="165"/>
      <c r="J8" s="165"/>
      <c r="K8" s="165"/>
      <c r="L8" s="13"/>
      <c r="M8" s="165"/>
    </row>
    <row r="9" spans="2:14" s="4" customFormat="1" x14ac:dyDescent="0.2">
      <c r="B9" s="163"/>
      <c r="C9" s="165"/>
      <c r="D9" s="168"/>
      <c r="E9" s="165"/>
      <c r="F9" s="117">
        <v>44020</v>
      </c>
      <c r="G9" s="19"/>
      <c r="H9" s="165"/>
      <c r="I9" s="165"/>
      <c r="J9" s="165"/>
      <c r="K9" s="165"/>
      <c r="L9" s="13"/>
      <c r="M9" s="165"/>
    </row>
    <row r="10" spans="2:14" s="4" customFormat="1" x14ac:dyDescent="0.2">
      <c r="B10" s="164"/>
      <c r="C10" s="158"/>
      <c r="D10" s="160"/>
      <c r="E10" s="158"/>
      <c r="F10" s="129">
        <v>44105</v>
      </c>
      <c r="G10" s="19"/>
      <c r="H10" s="158"/>
      <c r="I10" s="158"/>
      <c r="J10" s="158"/>
      <c r="K10" s="158"/>
      <c r="L10" s="13"/>
      <c r="M10" s="158"/>
    </row>
    <row r="12" spans="2:14" s="3" customFormat="1" ht="63.75" customHeight="1" x14ac:dyDescent="0.2">
      <c r="B12" s="152" t="s">
        <v>114</v>
      </c>
      <c r="C12" s="153"/>
      <c r="D12" s="153"/>
      <c r="E12" s="153"/>
      <c r="F12" s="153"/>
      <c r="G12" s="153"/>
      <c r="H12" s="154"/>
      <c r="I12" s="155" t="s">
        <v>0</v>
      </c>
      <c r="J12" s="156"/>
      <c r="K12" s="156"/>
      <c r="L12" s="16"/>
      <c r="M12" s="16"/>
    </row>
    <row r="13" spans="2:14" ht="5.25" customHeight="1" x14ac:dyDescent="0.2"/>
    <row r="19" spans="6:7" x14ac:dyDescent="0.2">
      <c r="F19" s="44" t="s">
        <v>209</v>
      </c>
      <c r="G19" s="2">
        <f>COUNTIF($G$7:$G$10,"Sí")</f>
        <v>0</v>
      </c>
    </row>
    <row r="20" spans="6:7" x14ac:dyDescent="0.2">
      <c r="F20" s="45" t="s">
        <v>210</v>
      </c>
      <c r="G20" s="2">
        <f>COUNTIF($G$7:$G$10,"No")</f>
        <v>0</v>
      </c>
    </row>
    <row r="21" spans="6:7" x14ac:dyDescent="0.2">
      <c r="F21" s="47" t="s">
        <v>211</v>
      </c>
      <c r="G21" s="2">
        <f>COUNTIF($G$7:$G$10,"Pendiente")</f>
        <v>0</v>
      </c>
    </row>
    <row r="22" spans="6:7" x14ac:dyDescent="0.2">
      <c r="F22" s="46" t="s">
        <v>212</v>
      </c>
      <c r="G22" s="2">
        <f>COUNTIF($G$7:$G$10,"Extemporáneo")</f>
        <v>0</v>
      </c>
    </row>
    <row r="23" spans="6:7" x14ac:dyDescent="0.2">
      <c r="F23" s="48" t="s">
        <v>217</v>
      </c>
      <c r="G23" s="2">
        <f>SUM(G19:G22)</f>
        <v>0</v>
      </c>
    </row>
  </sheetData>
  <autoFilter ref="C6:K10" xr:uid="{00000000-0009-0000-0000-00000A000000}"/>
  <mergeCells count="14">
    <mergeCell ref="B2:B4"/>
    <mergeCell ref="C2:I2"/>
    <mergeCell ref="C3:I4"/>
    <mergeCell ref="B7:B10"/>
    <mergeCell ref="C7:C10"/>
    <mergeCell ref="D7:D10"/>
    <mergeCell ref="E7:E10"/>
    <mergeCell ref="H7:H10"/>
    <mergeCell ref="I7:I10"/>
    <mergeCell ref="M7:M10"/>
    <mergeCell ref="J7:J10"/>
    <mergeCell ref="K7:K10"/>
    <mergeCell ref="B12:H12"/>
    <mergeCell ref="I12:K12"/>
  </mergeCells>
  <conditionalFormatting sqref="G7:G10">
    <cfRule type="containsText" dxfId="3" priority="1" operator="containsText" text="Extemporáneo">
      <formula>NOT(ISERROR(SEARCH("Extemporáneo",G7)))</formula>
    </cfRule>
    <cfRule type="containsText" dxfId="2" priority="2" operator="containsText" text="Pendiente">
      <formula>NOT(ISERROR(SEARCH("Pendiente",G7)))</formula>
    </cfRule>
    <cfRule type="containsText" dxfId="1" priority="3" operator="containsText" text="No">
      <formula>NOT(ISERROR(SEARCH("No",G7)))</formula>
    </cfRule>
    <cfRule type="containsText" dxfId="0" priority="4" operator="containsText" text="Sí">
      <formula>NOT(ISERROR(SEARCH("Sí",G7)))</formula>
    </cfRule>
  </conditionalFormatting>
  <dataValidations count="12">
    <dataValidation allowBlank="1" showInputMessage="1" showErrorMessage="1" prompt="¿Quién verifica que el dato, informe o documento generado en su área o proceso es coherente y suficiente?" sqref="I7" xr:uid="{00000000-0002-0000-0A00-000000000000}"/>
    <dataValidation allowBlank="1" showInputMessage="1" showErrorMessage="1" prompt="¿Cada cuanto tiempo se debe generar el dato informe?" sqref="E7" xr:uid="{00000000-0002-0000-0A00-000001000000}"/>
    <dataValidation allowBlank="1" showInputMessage="1" showErrorMessage="1" prompt="¿Cargo del Funcionario que debe  generar este dato, informe o documento?_x000a_Ejemplo: Trimestral, semestral, anual, entre otros._x000a_" sqref="K6 M6" xr:uid="{00000000-0002-0000-0A00-000002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A00-000003000000}"/>
    <dataValidation allowBlank="1" showInputMessage="1" showErrorMessage="1" prompt="¿Qué dato, informe o documento se genera como resultado de las actividades que se realizan en el área o proceso que usted participa?" sqref="C6" xr:uid="{00000000-0002-0000-0A00-000004000000}"/>
    <dataValidation allowBlank="1" showInputMessage="1" showErrorMessage="1" prompt="¿Cada cuanto tiempo se debe generar el dato, informe o documento generado por el área?" sqref="E6" xr:uid="{00000000-0002-0000-0A00-000005000000}"/>
    <dataValidation allowBlank="1" showInputMessage="1" showErrorMessage="1" prompt="¿Cuál es la fecha máxima de presentación del dato, informe, o documento?" sqref="F7 H7" xr:uid="{00000000-0002-0000-0A00-000006000000}"/>
    <dataValidation allowBlank="1" showInputMessage="1" showErrorMessage="1" prompt="Sistema mediante el cual se carga o se engrega  la información al ente competente." sqref="H6" xr:uid="{00000000-0002-0000-0A00-000007000000}"/>
    <dataValidation allowBlank="1" showInputMessage="1" showErrorMessage="1" prompt="Cantidad de informes que se generan y se cargan al sistema o se entregan al ente competente." sqref="I6" xr:uid="{00000000-0002-0000-0A00-000008000000}"/>
    <dataValidation allowBlank="1" showInputMessage="1" showErrorMessage="1" prompt="Entidad a la cual se carga o se entrega el dato, informe o documento." sqref="D6" xr:uid="{00000000-0002-0000-0A00-000009000000}"/>
    <dataValidation allowBlank="1" showInputMessage="1" showErrorMessage="1" prompt="Cargo del Funcionario responsable de generar el dato, informe o documento." sqref="J6" xr:uid="{00000000-0002-0000-0A00-00000A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A00-00000B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9E6462-0B4B-4922-936E-20C4FDC9A33C}">
          <x14:formula1>
            <xm:f>'P. PLANEACIÓN Y CALIDAD'!$B$66:$B$69</xm:f>
          </x14:formula1>
          <xm:sqref>G7:G10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4BB4-E466-4BEF-BC50-352B8F70C513}">
  <dimension ref="B4:D26"/>
  <sheetViews>
    <sheetView workbookViewId="0">
      <selection activeCell="B12" sqref="B12"/>
    </sheetView>
  </sheetViews>
  <sheetFormatPr baseColWidth="10" defaultRowHeight="12.75" x14ac:dyDescent="0.2"/>
  <cols>
    <col min="2" max="2" width="20.7109375" bestFit="1" customWidth="1"/>
  </cols>
  <sheetData>
    <row r="4" spans="2:4" x14ac:dyDescent="0.2">
      <c r="B4" s="44" t="s">
        <v>209</v>
      </c>
      <c r="C4" t="e">
        <f>'P. PLANEACIÓN Y CALIDAD'!G25+GERENCIA!G28+'P.GESTIÓN JURÍDICA'!G21+'P.AT.FARMACÉUTICA'!G44+'P.CONTROL INTERNO'!#REF!+'P.GESTIÓN FINANCIERA'!G151+'P.SIST.INFORMACIÓN'!G99+'P.GESTIÓN AMBIENTE FÍSICO'!G35+'P. GESTIÓN TH'!G18+'P. ATECIÓN AL USUARIO'!G19</f>
        <v>#REF!</v>
      </c>
      <c r="D4" s="49" t="e">
        <f>C4/$C$8</f>
        <v>#REF!</v>
      </c>
    </row>
    <row r="5" spans="2:4" x14ac:dyDescent="0.2">
      <c r="B5" s="45" t="s">
        <v>210</v>
      </c>
      <c r="C5" t="e">
        <f>'P. PLANEACIÓN Y CALIDAD'!G26+GERENCIA!G29+'P.GESTIÓN JURÍDICA'!G22+'P.AT.FARMACÉUTICA'!G45+'P.CONTROL INTERNO'!#REF!+'P.GESTIÓN FINANCIERA'!G152+'P.SIST.INFORMACIÓN'!G100+'P.GESTIÓN AMBIENTE FÍSICO'!G36+'P. GESTIÓN TH'!G19+'P. ATECIÓN AL USUARIO'!G20</f>
        <v>#REF!</v>
      </c>
      <c r="D5" s="49" t="e">
        <f>C5/$C$8</f>
        <v>#REF!</v>
      </c>
    </row>
    <row r="6" spans="2:4" x14ac:dyDescent="0.2">
      <c r="B6" s="47" t="s">
        <v>211</v>
      </c>
      <c r="C6" t="e">
        <f>'P. PLANEACIÓN Y CALIDAD'!G27+GERENCIA!G30+'P.GESTIÓN JURÍDICA'!G23+'P.AT.FARMACÉUTICA'!G46+'P.CONTROL INTERNO'!#REF!+'P.GESTIÓN FINANCIERA'!G153+'P.SIST.INFORMACIÓN'!G101+'P.GESTIÓN AMBIENTE FÍSICO'!G37+'P. GESTIÓN TH'!G20+'P. ATECIÓN AL USUARIO'!G21</f>
        <v>#REF!</v>
      </c>
      <c r="D6" s="49" t="e">
        <f>C6/$C$8</f>
        <v>#REF!</v>
      </c>
    </row>
    <row r="7" spans="2:4" x14ac:dyDescent="0.2">
      <c r="B7" s="46" t="s">
        <v>212</v>
      </c>
      <c r="C7" t="e">
        <f>'P. PLANEACIÓN Y CALIDAD'!G28+GERENCIA!G31+'P.GESTIÓN JURÍDICA'!G24+'P.AT.FARMACÉUTICA'!G47+'P.CONTROL INTERNO'!#REF!+'P.GESTIÓN FINANCIERA'!G154+'P.SIST.INFORMACIÓN'!G102+'P.GESTIÓN AMBIENTE FÍSICO'!G38+'P. GESTIÓN TH'!G21+'P. ATECIÓN AL USUARIO'!G22</f>
        <v>#REF!</v>
      </c>
      <c r="D7" s="49" t="e">
        <f>C7/$C$8</f>
        <v>#REF!</v>
      </c>
    </row>
    <row r="8" spans="2:4" x14ac:dyDescent="0.2">
      <c r="B8" s="48" t="s">
        <v>217</v>
      </c>
      <c r="C8" s="2" t="e">
        <f>SUM(C4:C7)</f>
        <v>#REF!</v>
      </c>
      <c r="D8" s="50" t="e">
        <f>SUM(D4:D7)</f>
        <v>#REF!</v>
      </c>
    </row>
    <row r="24" spans="2:4" x14ac:dyDescent="0.2">
      <c r="B24" s="51" t="s">
        <v>218</v>
      </c>
      <c r="C24" t="e">
        <f>C4+C7</f>
        <v>#REF!</v>
      </c>
      <c r="D24" s="49" t="e">
        <f>C24/$C$26</f>
        <v>#REF!</v>
      </c>
    </row>
    <row r="25" spans="2:4" x14ac:dyDescent="0.2">
      <c r="B25" s="51" t="s">
        <v>219</v>
      </c>
      <c r="C25" t="e">
        <f>C5</f>
        <v>#REF!</v>
      </c>
      <c r="D25" s="49" t="e">
        <f>C25/$C$26</f>
        <v>#REF!</v>
      </c>
    </row>
    <row r="26" spans="2:4" x14ac:dyDescent="0.2">
      <c r="B26" s="51" t="s">
        <v>220</v>
      </c>
      <c r="C26" t="e">
        <f>SUM(C24:C25)</f>
        <v>#REF!</v>
      </c>
      <c r="D26" s="49" t="e">
        <f>SUM(D24:D25)</f>
        <v>#REF!</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N32"/>
  <sheetViews>
    <sheetView zoomScale="77" zoomScaleNormal="77" workbookViewId="0">
      <selection activeCell="G7" sqref="G7:G22"/>
    </sheetView>
  </sheetViews>
  <sheetFormatPr baseColWidth="10" defaultColWidth="11.42578125" defaultRowHeight="12" x14ac:dyDescent="0.2"/>
  <cols>
    <col min="1" max="1" width="1.7109375" style="1" customWidth="1"/>
    <col min="2" max="2" width="19.5703125" style="2" customWidth="1"/>
    <col min="3" max="3" width="31.5703125" style="2" customWidth="1"/>
    <col min="4" max="4" width="25.28515625" style="2" customWidth="1"/>
    <col min="5" max="5" width="17.5703125" style="2" customWidth="1"/>
    <col min="6" max="6" width="30.85546875" style="36" customWidth="1"/>
    <col min="7" max="7" width="30.85546875" style="2" customWidth="1"/>
    <col min="8" max="8" width="21.7109375" style="2" customWidth="1"/>
    <col min="9" max="9" width="12.28515625" style="2" customWidth="1"/>
    <col min="10" max="10" width="19.140625" style="2" customWidth="1"/>
    <col min="11" max="11" width="25" style="2" customWidth="1"/>
    <col min="12" max="12" width="1.28515625" style="2" customWidth="1"/>
    <col min="13" max="13" width="26.42578125" style="2" customWidth="1"/>
    <col min="14" max="14" width="31.7109375" style="1" customWidth="1"/>
    <col min="15" max="16384" width="11.42578125" style="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39.75" customHeight="1" x14ac:dyDescent="0.2">
      <c r="B6" s="9" t="s">
        <v>2</v>
      </c>
      <c r="C6" s="10" t="s">
        <v>7</v>
      </c>
      <c r="D6" s="11" t="s">
        <v>11</v>
      </c>
      <c r="E6" s="11" t="s">
        <v>8</v>
      </c>
      <c r="F6" s="10" t="s">
        <v>56</v>
      </c>
      <c r="G6" s="10" t="s">
        <v>83</v>
      </c>
      <c r="H6" s="10" t="s">
        <v>9</v>
      </c>
      <c r="I6" s="10" t="s">
        <v>10</v>
      </c>
      <c r="J6" s="12" t="s">
        <v>12</v>
      </c>
      <c r="K6" s="10" t="s">
        <v>13</v>
      </c>
      <c r="M6" s="10" t="s">
        <v>262</v>
      </c>
      <c r="N6" s="10" t="s">
        <v>201</v>
      </c>
    </row>
    <row r="7" spans="2:14" s="4" customFormat="1" ht="71.25" customHeight="1" x14ac:dyDescent="0.2">
      <c r="B7" s="161" t="s">
        <v>80</v>
      </c>
      <c r="C7" s="37" t="s">
        <v>157</v>
      </c>
      <c r="D7" s="55" t="s">
        <v>60</v>
      </c>
      <c r="E7" s="37" t="s">
        <v>15</v>
      </c>
      <c r="F7" s="108">
        <v>43941</v>
      </c>
      <c r="G7" s="19"/>
      <c r="H7" s="37" t="s">
        <v>61</v>
      </c>
      <c r="I7" s="37">
        <v>1</v>
      </c>
      <c r="J7" s="37" t="s">
        <v>273</v>
      </c>
      <c r="K7" s="37" t="s">
        <v>272</v>
      </c>
      <c r="L7" s="13"/>
      <c r="M7" s="37" t="s">
        <v>54</v>
      </c>
    </row>
    <row r="8" spans="2:14" s="4" customFormat="1" ht="16.5" customHeight="1" x14ac:dyDescent="0.2">
      <c r="B8" s="161"/>
      <c r="C8" s="150" t="s">
        <v>92</v>
      </c>
      <c r="D8" s="151" t="s">
        <v>246</v>
      </c>
      <c r="E8" s="150" t="s">
        <v>18</v>
      </c>
      <c r="F8" s="100">
        <v>43840</v>
      </c>
      <c r="G8" s="19"/>
      <c r="H8" s="150" t="s">
        <v>93</v>
      </c>
      <c r="I8" s="150">
        <v>36</v>
      </c>
      <c r="J8" s="150" t="s">
        <v>190</v>
      </c>
      <c r="K8" s="150" t="s">
        <v>190</v>
      </c>
      <c r="L8" s="13">
        <f>+_xlfn.DAYS(F8,[1]Control!$B$5)</f>
        <v>926</v>
      </c>
      <c r="M8" s="150" t="s">
        <v>229</v>
      </c>
    </row>
    <row r="9" spans="2:14" s="4" customFormat="1" ht="15" customHeight="1" x14ac:dyDescent="0.2">
      <c r="B9" s="161"/>
      <c r="C9" s="150"/>
      <c r="D9" s="151"/>
      <c r="E9" s="150"/>
      <c r="F9" s="99">
        <v>43871</v>
      </c>
      <c r="G9" s="19"/>
      <c r="H9" s="150"/>
      <c r="I9" s="150"/>
      <c r="J9" s="150"/>
      <c r="K9" s="150"/>
      <c r="L9" s="20">
        <f>+_xlfn.DAYS(F9,[1]Control!$B$5)</f>
        <v>957</v>
      </c>
      <c r="M9" s="150"/>
    </row>
    <row r="10" spans="2:14" s="4" customFormat="1" ht="14.25" customHeight="1" x14ac:dyDescent="0.2">
      <c r="B10" s="161"/>
      <c r="C10" s="150"/>
      <c r="D10" s="151"/>
      <c r="E10" s="150"/>
      <c r="F10" s="94">
        <v>43900</v>
      </c>
      <c r="G10" s="19"/>
      <c r="H10" s="150"/>
      <c r="I10" s="150"/>
      <c r="J10" s="150"/>
      <c r="K10" s="150"/>
      <c r="L10" s="20">
        <f>+_xlfn.DAYS(F10,[1]Control!$B$5)</f>
        <v>986</v>
      </c>
      <c r="M10" s="150"/>
    </row>
    <row r="11" spans="2:14" s="4" customFormat="1" ht="17.25" customHeight="1" x14ac:dyDescent="0.2">
      <c r="B11" s="161"/>
      <c r="C11" s="150"/>
      <c r="D11" s="151"/>
      <c r="E11" s="150"/>
      <c r="F11" s="108">
        <v>43931</v>
      </c>
      <c r="G11" s="19"/>
      <c r="H11" s="150"/>
      <c r="I11" s="150"/>
      <c r="J11" s="150"/>
      <c r="K11" s="150"/>
      <c r="L11" s="20">
        <f>+_xlfn.DAYS(F11,[1]Control!$B$5)</f>
        <v>1017</v>
      </c>
      <c r="M11" s="150"/>
    </row>
    <row r="12" spans="2:14" s="4" customFormat="1" x14ac:dyDescent="0.2">
      <c r="B12" s="161"/>
      <c r="C12" s="150"/>
      <c r="D12" s="151"/>
      <c r="E12" s="150"/>
      <c r="F12" s="113">
        <v>43961</v>
      </c>
      <c r="G12" s="19"/>
      <c r="H12" s="150"/>
      <c r="I12" s="150"/>
      <c r="J12" s="150"/>
      <c r="K12" s="150"/>
      <c r="L12" s="20">
        <f>+_xlfn.DAYS(F12,[1]Control!$B$5)</f>
        <v>1047</v>
      </c>
      <c r="M12" s="150"/>
    </row>
    <row r="13" spans="2:14" s="4" customFormat="1" x14ac:dyDescent="0.2">
      <c r="B13" s="161"/>
      <c r="C13" s="150"/>
      <c r="D13" s="151"/>
      <c r="E13" s="150"/>
      <c r="F13" s="115">
        <v>43992</v>
      </c>
      <c r="G13" s="19"/>
      <c r="H13" s="150"/>
      <c r="I13" s="150"/>
      <c r="J13" s="150"/>
      <c r="K13" s="150"/>
      <c r="L13" s="20">
        <f>+_xlfn.DAYS(F13,[1]Control!$B$5)</f>
        <v>1078</v>
      </c>
      <c r="M13" s="150"/>
    </row>
    <row r="14" spans="2:14" s="4" customFormat="1" x14ac:dyDescent="0.2">
      <c r="B14" s="161"/>
      <c r="C14" s="150"/>
      <c r="D14" s="151"/>
      <c r="E14" s="150"/>
      <c r="F14" s="116">
        <v>44022</v>
      </c>
      <c r="G14" s="19"/>
      <c r="H14" s="150"/>
      <c r="I14" s="150"/>
      <c r="J14" s="150"/>
      <c r="K14" s="150"/>
      <c r="L14" s="20">
        <f>+_xlfn.DAYS(F14,[1]Control!$B$5)</f>
        <v>1108</v>
      </c>
      <c r="M14" s="150"/>
    </row>
    <row r="15" spans="2:14" s="4" customFormat="1" x14ac:dyDescent="0.2">
      <c r="B15" s="161"/>
      <c r="C15" s="150"/>
      <c r="D15" s="151"/>
      <c r="E15" s="150"/>
      <c r="F15" s="127">
        <v>44053</v>
      </c>
      <c r="G15" s="19"/>
      <c r="H15" s="150"/>
      <c r="I15" s="150"/>
      <c r="J15" s="150"/>
      <c r="K15" s="150"/>
      <c r="L15" s="20">
        <f>+_xlfn.DAYS(F15,[1]Control!$B$5)</f>
        <v>1139</v>
      </c>
      <c r="M15" s="150"/>
    </row>
    <row r="16" spans="2:14" s="4" customFormat="1" x14ac:dyDescent="0.2">
      <c r="B16" s="161"/>
      <c r="C16" s="150"/>
      <c r="D16" s="151"/>
      <c r="E16" s="150"/>
      <c r="F16" s="123">
        <v>44084</v>
      </c>
      <c r="G16" s="19"/>
      <c r="H16" s="150"/>
      <c r="I16" s="150"/>
      <c r="J16" s="150"/>
      <c r="K16" s="150"/>
      <c r="L16" s="20">
        <f>+_xlfn.DAYS(F16,[1]Control!$B$5)</f>
        <v>1170</v>
      </c>
      <c r="M16" s="150"/>
    </row>
    <row r="17" spans="2:14" s="4" customFormat="1" x14ac:dyDescent="0.2">
      <c r="B17" s="161"/>
      <c r="C17" s="150"/>
      <c r="D17" s="151"/>
      <c r="E17" s="150"/>
      <c r="F17" s="130">
        <v>44114</v>
      </c>
      <c r="G17" s="19"/>
      <c r="H17" s="150"/>
      <c r="I17" s="150"/>
      <c r="J17" s="150"/>
      <c r="K17" s="150"/>
      <c r="L17" s="20">
        <f>+_xlfn.DAYS(F17,[1]Control!$B$5)</f>
        <v>1200</v>
      </c>
      <c r="M17" s="150"/>
    </row>
    <row r="18" spans="2:14" s="4" customFormat="1" x14ac:dyDescent="0.2">
      <c r="B18" s="161"/>
      <c r="C18" s="150"/>
      <c r="D18" s="151"/>
      <c r="E18" s="150"/>
      <c r="F18" s="18">
        <v>44145</v>
      </c>
      <c r="G18" s="19"/>
      <c r="H18" s="150"/>
      <c r="I18" s="150"/>
      <c r="J18" s="150"/>
      <c r="K18" s="150"/>
      <c r="L18" s="20">
        <f>+_xlfn.DAYS(F18,[1]Control!$B$5)</f>
        <v>1231</v>
      </c>
      <c r="M18" s="150"/>
    </row>
    <row r="19" spans="2:14" s="4" customFormat="1" x14ac:dyDescent="0.2">
      <c r="B19" s="161"/>
      <c r="C19" s="150"/>
      <c r="D19" s="151"/>
      <c r="E19" s="150"/>
      <c r="F19" s="18">
        <v>44175</v>
      </c>
      <c r="G19" s="19"/>
      <c r="H19" s="150"/>
      <c r="I19" s="150"/>
      <c r="J19" s="150"/>
      <c r="K19" s="150"/>
      <c r="L19" s="20">
        <f>+_xlfn.DAYS(F19,[1]Control!$B$5)</f>
        <v>1261</v>
      </c>
      <c r="M19" s="150"/>
    </row>
    <row r="20" spans="2:14" s="4" customFormat="1" ht="24" x14ac:dyDescent="0.2">
      <c r="B20" s="161"/>
      <c r="C20" s="157" t="s">
        <v>110</v>
      </c>
      <c r="D20" s="159" t="s">
        <v>51</v>
      </c>
      <c r="E20" s="5" t="s">
        <v>148</v>
      </c>
      <c r="F20" s="18" t="s">
        <v>199</v>
      </c>
      <c r="G20" s="19"/>
      <c r="H20" s="57" t="s">
        <v>111</v>
      </c>
      <c r="I20" s="5">
        <v>1</v>
      </c>
      <c r="J20" s="157" t="s">
        <v>105</v>
      </c>
      <c r="K20" s="157" t="s">
        <v>226</v>
      </c>
      <c r="L20" s="20"/>
      <c r="M20" s="157" t="s">
        <v>54</v>
      </c>
      <c r="N20" s="4" t="s">
        <v>343</v>
      </c>
    </row>
    <row r="21" spans="2:14" ht="21" customHeight="1" x14ac:dyDescent="0.2">
      <c r="B21" s="161"/>
      <c r="C21" s="158"/>
      <c r="D21" s="160"/>
      <c r="E21" s="5" t="s">
        <v>38</v>
      </c>
      <c r="F21" s="19" t="s">
        <v>200</v>
      </c>
      <c r="G21" s="19"/>
      <c r="H21" s="57" t="s">
        <v>111</v>
      </c>
      <c r="I21" s="5">
        <v>1</v>
      </c>
      <c r="J21" s="158"/>
      <c r="K21" s="158"/>
      <c r="M21" s="158"/>
    </row>
    <row r="24" spans="2:14" ht="78" customHeight="1" x14ac:dyDescent="0.2">
      <c r="B24" s="152" t="s">
        <v>114</v>
      </c>
      <c r="C24" s="153"/>
      <c r="D24" s="153"/>
      <c r="E24" s="153"/>
      <c r="F24" s="153"/>
      <c r="G24" s="153"/>
      <c r="H24" s="154"/>
      <c r="I24" s="155" t="s">
        <v>0</v>
      </c>
      <c r="J24" s="156"/>
      <c r="K24" s="156"/>
    </row>
    <row r="28" spans="2:14" x14ac:dyDescent="0.2">
      <c r="F28" s="44" t="s">
        <v>209</v>
      </c>
      <c r="G28" s="2">
        <f>COUNTIF($G$7:$G$21,"Sí")</f>
        <v>0</v>
      </c>
    </row>
    <row r="29" spans="2:14" x14ac:dyDescent="0.2">
      <c r="F29" s="45" t="s">
        <v>210</v>
      </c>
      <c r="G29" s="2">
        <f>COUNTIF($G$7:$G$21,"No")</f>
        <v>0</v>
      </c>
    </row>
    <row r="30" spans="2:14" x14ac:dyDescent="0.2">
      <c r="F30" s="47" t="s">
        <v>211</v>
      </c>
      <c r="G30" s="2">
        <f>COUNTIF($G$7:$G$21,"Pendiente")</f>
        <v>0</v>
      </c>
    </row>
    <row r="31" spans="2:14" x14ac:dyDescent="0.2">
      <c r="F31" s="46" t="s">
        <v>212</v>
      </c>
      <c r="G31" s="2">
        <f>COUNTIF($G$7:$G$21,"Extemporáneo")</f>
        <v>0</v>
      </c>
    </row>
    <row r="32" spans="2:14" x14ac:dyDescent="0.2">
      <c r="F32" s="48" t="s">
        <v>217</v>
      </c>
      <c r="G32" s="2">
        <f>SUM(G28:G31)</f>
        <v>0</v>
      </c>
    </row>
  </sheetData>
  <mergeCells count="19">
    <mergeCell ref="M8:M19"/>
    <mergeCell ref="M20:M21"/>
    <mergeCell ref="B2:B4"/>
    <mergeCell ref="C2:I2"/>
    <mergeCell ref="C3:I4"/>
    <mergeCell ref="C8:C19"/>
    <mergeCell ref="D8:D19"/>
    <mergeCell ref="E8:E19"/>
    <mergeCell ref="I8:I19"/>
    <mergeCell ref="B7:B21"/>
    <mergeCell ref="B24:H24"/>
    <mergeCell ref="I24:K24"/>
    <mergeCell ref="J8:J19"/>
    <mergeCell ref="K8:K19"/>
    <mergeCell ref="H8:H19"/>
    <mergeCell ref="C20:C21"/>
    <mergeCell ref="D20:D21"/>
    <mergeCell ref="J20:J21"/>
    <mergeCell ref="K20:K21"/>
  </mergeCells>
  <conditionalFormatting sqref="G7:G21">
    <cfRule type="containsText" dxfId="39" priority="1" operator="containsText" text="Extemporáneo">
      <formula>NOT(ISERROR(SEARCH("Extemporáneo",G7)))</formula>
    </cfRule>
    <cfRule type="containsText" dxfId="38" priority="2" operator="containsText" text="Pendiente">
      <formula>NOT(ISERROR(SEARCH("Pendiente",G7)))</formula>
    </cfRule>
    <cfRule type="containsText" dxfId="37" priority="3" operator="containsText" text="No">
      <formula>NOT(ISERROR(SEARCH("No",G7)))</formula>
    </cfRule>
    <cfRule type="containsText" dxfId="36" priority="4" operator="containsText" text="Sí">
      <formula>NOT(ISERROR(SEARCH("Sí",G7)))</formula>
    </cfRule>
  </conditionalFormatting>
  <dataValidations count="12">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200-000000000000}"/>
    <dataValidation allowBlank="1" showInputMessage="1" showErrorMessage="1" prompt="Cargo del Funcionario responsable de generar el dato, informe o documento." sqref="J6" xr:uid="{00000000-0002-0000-0200-000001000000}"/>
    <dataValidation allowBlank="1" showInputMessage="1" showErrorMessage="1" prompt="Entidad a la cual se carga o se entrega el dato, informe o documento." sqref="D6" xr:uid="{00000000-0002-0000-0200-000002000000}"/>
    <dataValidation allowBlank="1" showInputMessage="1" showErrorMessage="1" prompt="Cantidad de informes que se generan y se cargan al sistema o se entregan al ente competente." sqref="I6" xr:uid="{00000000-0002-0000-0200-000003000000}"/>
    <dataValidation allowBlank="1" showInputMessage="1" showErrorMessage="1" prompt="Sistema mediante el cual se carga o se engrega  la información al ente competente." sqref="H6" xr:uid="{00000000-0002-0000-0200-000004000000}"/>
    <dataValidation allowBlank="1" showInputMessage="1" showErrorMessage="1" prompt="¿Cuál es la fecha máxima de presentación del dato, informe, o documento?" sqref="WLN8:WLN20 WVJ8:WVJ20 IX8:IX20 ST8:ST20 ACP8:ACP20 AML8:AML20 AWH8:AWH20 BGD8:BGD20 BPZ8:BPZ20 BZV8:BZV20 CJR8:CJR20 CTN8:CTN20 DDJ8:DDJ20 DNF8:DNF20 DXB8:DXB20 EGX8:EGX20 EQT8:EQT20 FAP8:FAP20 FKL8:FKL20 FUH8:FUH20 GED8:GED20 GNZ8:GNZ20 GXV8:GXV20 HHR8:HHR20 HRN8:HRN20 IBJ8:IBJ20 ILF8:ILF20 IVB8:IVB20 JEX8:JEX20 JOT8:JOT20 JYP8:JYP20 KIL8:KIL20 KSH8:KSH20 LCD8:LCD20 LLZ8:LLZ20 LVV8:LVV20 MFR8:MFR20 MPN8:MPN20 MZJ8:MZJ20 NJF8:NJF20 NTB8:NTB20 OCX8:OCX20 OMT8:OMT20 OWP8:OWP20 PGL8:PGL20 PQH8:PQH20 QAD8:QAD20 QJZ8:QJZ20 QTV8:QTV20 RDR8:RDR20 RNN8:RNN20 RXJ8:RXJ20 SHF8:SHF20 SRB8:SRB20 TAX8:TAX20 TKT8:TKT20 TUP8:TUP20 UEL8:UEL20 UOH8:UOH20 UYD8:UYD20 VHZ8:VHZ20 VRV8:VRV20 WBR8:WBR20 F7:F21" xr:uid="{00000000-0002-0000-0200-000005000000}"/>
    <dataValidation allowBlank="1" showInputMessage="1" showErrorMessage="1" prompt="¿Cada cuanto tiempo se debe generar el dato, informe o documento generado por el área?" sqref="E6" xr:uid="{00000000-0002-0000-0200-000006000000}"/>
    <dataValidation allowBlank="1" showInputMessage="1" showErrorMessage="1" prompt="¿Qué dato, informe o documento se genera como resultado de las actividades que se realizan en el área o proceso que usted participa?" sqref="C6" xr:uid="{00000000-0002-0000-0200-000007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200-000008000000}"/>
    <dataValidation allowBlank="1" showInputMessage="1" showErrorMessage="1" prompt="¿Cargo del Funcionario que debe  generar este dato, informe o documento?_x000a_Ejemplo: Trimestral, semestral, anual, entre otros._x000a_" sqref="K6 M6" xr:uid="{00000000-0002-0000-0200-000009000000}"/>
    <dataValidation allowBlank="1" showInputMessage="1" showErrorMessage="1" prompt="¿Cada cuanto tiempo se debe generar el dato informe?" sqref="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E7:E8" xr:uid="{00000000-0002-0000-0200-00000A000000}"/>
    <dataValidation allowBlank="1" showInputMessage="1" showErrorMessage="1" prompt="¿Quién verifica que el dato, informe o documento generado en su área o proceso es coherente y suficiente?" sqref="H8 WVL8:WVL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I7" xr:uid="{00000000-0002-0000-0200-00000B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uál es la fecha máxima de presentación del dato, informe, o documento?" xr:uid="{1688B999-5504-49A4-8A96-EF8FF89CB05F}">
          <x14:formula1>
            <xm:f>'P. PLANEACIÓN Y CALIDAD'!$B$66:$B$69</xm:f>
          </x14:formula1>
          <xm:sqref>G7:G21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1:N25"/>
  <sheetViews>
    <sheetView topLeftCell="C1" zoomScale="80" zoomScaleNormal="80" workbookViewId="0">
      <selection activeCell="G7" sqref="G7:G13"/>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1.57031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22.28515625" style="2" customWidth="1"/>
    <col min="12" max="12" width="1.28515625" style="2" customWidth="1"/>
    <col min="13" max="13" width="27.140625" style="2" customWidth="1"/>
    <col min="14" max="14" width="23.5703125" style="21" customWidth="1"/>
    <col min="15" max="16384" width="11.42578125" style="2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36" customHeight="1" x14ac:dyDescent="0.2">
      <c r="B6" s="9" t="s">
        <v>2</v>
      </c>
      <c r="C6" s="10" t="s">
        <v>7</v>
      </c>
      <c r="D6" s="11" t="s">
        <v>11</v>
      </c>
      <c r="E6" s="11" t="s">
        <v>8</v>
      </c>
      <c r="F6" s="10" t="s">
        <v>56</v>
      </c>
      <c r="G6" s="12" t="s">
        <v>83</v>
      </c>
      <c r="H6" s="12" t="s">
        <v>9</v>
      </c>
      <c r="I6" s="10" t="s">
        <v>10</v>
      </c>
      <c r="J6" s="12" t="s">
        <v>12</v>
      </c>
      <c r="K6" s="10" t="s">
        <v>13</v>
      </c>
      <c r="M6" s="10" t="s">
        <v>262</v>
      </c>
      <c r="N6" s="10" t="s">
        <v>201</v>
      </c>
    </row>
    <row r="7" spans="2:14" s="4" customFormat="1" ht="36" x14ac:dyDescent="0.2">
      <c r="B7" s="162" t="s">
        <v>79</v>
      </c>
      <c r="C7" s="5" t="s">
        <v>20</v>
      </c>
      <c r="D7" s="159" t="s">
        <v>21</v>
      </c>
      <c r="E7" s="5" t="s">
        <v>15</v>
      </c>
      <c r="F7" s="19">
        <v>43889</v>
      </c>
      <c r="G7" s="19"/>
      <c r="H7" s="42" t="s">
        <v>198</v>
      </c>
      <c r="I7" s="5">
        <v>1</v>
      </c>
      <c r="J7" s="15" t="s">
        <v>236</v>
      </c>
      <c r="K7" s="150" t="s">
        <v>226</v>
      </c>
      <c r="L7" s="13"/>
      <c r="M7" s="150" t="s">
        <v>54</v>
      </c>
    </row>
    <row r="8" spans="2:14" s="4" customFormat="1" x14ac:dyDescent="0.2">
      <c r="B8" s="163"/>
      <c r="C8" s="5" t="s">
        <v>75</v>
      </c>
      <c r="D8" s="168"/>
      <c r="E8" s="5" t="s">
        <v>15</v>
      </c>
      <c r="F8" s="19">
        <v>43889</v>
      </c>
      <c r="G8" s="19"/>
      <c r="H8" s="42" t="s">
        <v>198</v>
      </c>
      <c r="I8" s="5">
        <v>1</v>
      </c>
      <c r="J8" s="15" t="s">
        <v>236</v>
      </c>
      <c r="K8" s="150"/>
      <c r="L8" s="13"/>
      <c r="M8" s="150"/>
    </row>
    <row r="9" spans="2:14" s="4" customFormat="1" ht="33.75" x14ac:dyDescent="0.2">
      <c r="B9" s="163"/>
      <c r="C9" s="5" t="s">
        <v>115</v>
      </c>
      <c r="D9" s="168"/>
      <c r="E9" s="37" t="s">
        <v>15</v>
      </c>
      <c r="F9" s="19">
        <v>43889</v>
      </c>
      <c r="G9" s="19"/>
      <c r="H9" s="42" t="s">
        <v>198</v>
      </c>
      <c r="I9" s="37">
        <v>12</v>
      </c>
      <c r="J9" s="15" t="s">
        <v>236</v>
      </c>
      <c r="K9" s="150"/>
      <c r="L9" s="13"/>
      <c r="M9" s="150"/>
      <c r="N9" s="4" t="s">
        <v>299</v>
      </c>
    </row>
    <row r="10" spans="2:14" s="4" customFormat="1" x14ac:dyDescent="0.2">
      <c r="B10" s="163"/>
      <c r="C10" s="37" t="s">
        <v>116</v>
      </c>
      <c r="D10" s="168"/>
      <c r="E10" s="5" t="s">
        <v>15</v>
      </c>
      <c r="F10" s="19">
        <v>43889</v>
      </c>
      <c r="G10" s="19"/>
      <c r="H10" s="42" t="s">
        <v>198</v>
      </c>
      <c r="I10" s="5">
        <v>1</v>
      </c>
      <c r="J10" s="15" t="s">
        <v>236</v>
      </c>
      <c r="K10" s="150"/>
      <c r="L10" s="13"/>
      <c r="M10" s="150"/>
    </row>
    <row r="11" spans="2:14" s="4" customFormat="1" ht="33.75" x14ac:dyDescent="0.2">
      <c r="B11" s="163"/>
      <c r="C11" s="37" t="s">
        <v>76</v>
      </c>
      <c r="D11" s="168"/>
      <c r="E11" s="37" t="s">
        <v>15</v>
      </c>
      <c r="F11" s="19">
        <v>28</v>
      </c>
      <c r="G11" s="19"/>
      <c r="H11" s="42" t="s">
        <v>198</v>
      </c>
      <c r="I11" s="37">
        <v>12</v>
      </c>
      <c r="J11" s="15" t="s">
        <v>236</v>
      </c>
      <c r="K11" s="150"/>
      <c r="L11" s="13"/>
      <c r="M11" s="150"/>
      <c r="N11" s="4" t="s">
        <v>299</v>
      </c>
    </row>
    <row r="12" spans="2:14" s="4" customFormat="1" ht="22.5" x14ac:dyDescent="0.2">
      <c r="B12" s="163"/>
      <c r="C12" s="5" t="s">
        <v>29</v>
      </c>
      <c r="D12" s="168"/>
      <c r="E12" s="165"/>
      <c r="F12" s="19">
        <v>43876</v>
      </c>
      <c r="G12" s="19"/>
      <c r="H12" s="166" t="s">
        <v>224</v>
      </c>
      <c r="I12" s="5">
        <v>1</v>
      </c>
      <c r="J12" s="15" t="s">
        <v>236</v>
      </c>
      <c r="K12" s="157" t="s">
        <v>251</v>
      </c>
      <c r="L12" s="13"/>
      <c r="M12" s="157" t="s">
        <v>226</v>
      </c>
      <c r="N12" s="4" t="s">
        <v>300</v>
      </c>
    </row>
    <row r="13" spans="2:14" s="4" customFormat="1" x14ac:dyDescent="0.2">
      <c r="B13" s="164"/>
      <c r="C13" s="5" t="s">
        <v>30</v>
      </c>
      <c r="D13" s="160"/>
      <c r="E13" s="158"/>
      <c r="F13" s="19">
        <v>43876</v>
      </c>
      <c r="G13" s="19"/>
      <c r="H13" s="167"/>
      <c r="I13" s="5">
        <v>1</v>
      </c>
      <c r="J13" s="15" t="s">
        <v>236</v>
      </c>
      <c r="K13" s="158"/>
      <c r="L13" s="13"/>
      <c r="M13" s="158"/>
    </row>
    <row r="14" spans="2:14" ht="6" customHeight="1" x14ac:dyDescent="0.2"/>
    <row r="15" spans="2:14" s="3" customFormat="1" ht="63.75" customHeight="1" x14ac:dyDescent="0.2">
      <c r="B15" s="152" t="s">
        <v>78</v>
      </c>
      <c r="C15" s="153"/>
      <c r="D15" s="153"/>
      <c r="E15" s="153"/>
      <c r="F15" s="153"/>
      <c r="G15" s="153"/>
      <c r="H15" s="154"/>
      <c r="I15" s="155" t="s">
        <v>0</v>
      </c>
      <c r="J15" s="156"/>
      <c r="K15" s="156"/>
      <c r="L15" s="16"/>
      <c r="M15" s="16"/>
    </row>
    <row r="16" spans="2:14" ht="5.25" customHeight="1" x14ac:dyDescent="0.2"/>
    <row r="21" spans="6:7" x14ac:dyDescent="0.2">
      <c r="F21" s="44" t="s">
        <v>209</v>
      </c>
      <c r="G21" s="2">
        <f>COUNTIF($G$7:$G$13,"Sí")</f>
        <v>0</v>
      </c>
    </row>
    <row r="22" spans="6:7" x14ac:dyDescent="0.2">
      <c r="F22" s="45" t="s">
        <v>210</v>
      </c>
      <c r="G22" s="2">
        <f>COUNTIF($G$7:$G$13,"No")</f>
        <v>0</v>
      </c>
    </row>
    <row r="23" spans="6:7" x14ac:dyDescent="0.2">
      <c r="F23" s="47" t="s">
        <v>211</v>
      </c>
      <c r="G23" s="2">
        <f>COUNTIF($G$7:$G$13,"Pendiente")</f>
        <v>0</v>
      </c>
    </row>
    <row r="24" spans="6:7" x14ac:dyDescent="0.2">
      <c r="F24" s="46" t="s">
        <v>212</v>
      </c>
      <c r="G24" s="2">
        <f>COUNTIF($G$7:$G$13,"Extemporáneo")</f>
        <v>0</v>
      </c>
    </row>
    <row r="25" spans="6:7" x14ac:dyDescent="0.2">
      <c r="F25" s="48" t="s">
        <v>217</v>
      </c>
      <c r="G25" s="2">
        <f>SUM(G21:G24)</f>
        <v>0</v>
      </c>
    </row>
  </sheetData>
  <mergeCells count="13">
    <mergeCell ref="B2:B4"/>
    <mergeCell ref="C2:I2"/>
    <mergeCell ref="C3:I4"/>
    <mergeCell ref="B7:B13"/>
    <mergeCell ref="E12:E13"/>
    <mergeCell ref="H12:H13"/>
    <mergeCell ref="D7:D13"/>
    <mergeCell ref="M7:M11"/>
    <mergeCell ref="M12:M13"/>
    <mergeCell ref="B15:H15"/>
    <mergeCell ref="I15:K15"/>
    <mergeCell ref="K7:K11"/>
    <mergeCell ref="K12:K13"/>
  </mergeCells>
  <conditionalFormatting sqref="G7:G13">
    <cfRule type="containsText" dxfId="35" priority="1" operator="containsText" text="Extemporáneo">
      <formula>NOT(ISERROR(SEARCH("Extemporáneo",G7)))</formula>
    </cfRule>
    <cfRule type="containsText" dxfId="34" priority="2" operator="containsText" text="Pendiente">
      <formula>NOT(ISERROR(SEARCH("Pendiente",G7)))</formula>
    </cfRule>
    <cfRule type="containsText" dxfId="33" priority="3" operator="containsText" text="No">
      <formula>NOT(ISERROR(SEARCH("No",G7)))</formula>
    </cfRule>
    <cfRule type="containsText" dxfId="32" priority="4" operator="containsText" text="Sí">
      <formula>NOT(ISERROR(SEARCH("Sí",G7)))</formula>
    </cfRule>
  </conditionalFormatting>
  <dataValidations count="13">
    <dataValidation allowBlank="1" showInputMessage="1" showErrorMessage="1" prompt="¿Quién verifica que el dato, informe o documento generado en su área o proceso es coherente y suficiente?" sqref="I7:I13" xr:uid="{00000000-0002-0000-0300-000000000000}"/>
    <dataValidation allowBlank="1" showInputMessage="1" showErrorMessage="1" prompt="¿Cada cuanto tiempo se debe generar el dato informe?" sqref="E7:E11" xr:uid="{00000000-0002-0000-0300-000001000000}"/>
    <dataValidation allowBlank="1" showInputMessage="1" showErrorMessage="1" prompt="Sistema mediante el cual se carga o se entrega la información al ente competente." sqref="H7:H11" xr:uid="{03D7C804-F97B-4C50-959B-712A0582A5BB}"/>
    <dataValidation allowBlank="1" showInputMessage="1" showErrorMessage="1" prompt="¿Cargo del Funcionario que debe  generar este dato, informe o documento?_x000a_Ejemplo: Trimestral, semestral, anual, entre otros._x000a_" sqref="K6 M6" xr:uid="{00000000-0002-0000-03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300-000004000000}"/>
    <dataValidation allowBlank="1" showInputMessage="1" showErrorMessage="1" prompt="¿Qué dato, informe o documento se genera como resultado de las actividades que se realizan en el área o proceso que usted participa?" sqref="C6" xr:uid="{00000000-0002-0000-0300-000005000000}"/>
    <dataValidation allowBlank="1" showInputMessage="1" showErrorMessage="1" prompt="¿Cada cuanto tiempo se debe generar el dato, informe o documento generado por el área?" sqref="E6" xr:uid="{00000000-0002-0000-0300-000006000000}"/>
    <dataValidation allowBlank="1" showInputMessage="1" showErrorMessage="1" prompt="¿Cuál es la fecha máxima de presentación del dato, informe, o documento?" sqref="F7:F9 F12:F13" xr:uid="{00000000-0002-0000-0300-000007000000}"/>
    <dataValidation allowBlank="1" showInputMessage="1" showErrorMessage="1" prompt="Sistema mediante el cual se carga o se engrega  la información al ente competente." sqref="H6" xr:uid="{00000000-0002-0000-0300-000008000000}"/>
    <dataValidation allowBlank="1" showInputMessage="1" showErrorMessage="1" prompt="Cantidad de informes que se generan y se cargan al sistema o se entregan al ente competente." sqref="I6" xr:uid="{00000000-0002-0000-0300-000009000000}"/>
    <dataValidation allowBlank="1" showInputMessage="1" showErrorMessage="1" prompt="Entidad a la cual se carga o se entrega el dato, informe o documento." sqref="D6" xr:uid="{00000000-0002-0000-0300-00000A000000}"/>
    <dataValidation allowBlank="1" showInputMessage="1" showErrorMessage="1" prompt="Cargo del Funcionario responsable de generar el dato, informe o documento." sqref="J6" xr:uid="{00000000-0002-0000-03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300-00000C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802CAB-04D3-47FF-AB9F-D330D6AD51D2}">
          <x14:formula1>
            <xm:f>'P. PLANEACIÓN Y CALIDAD'!$B$66:$B$69</xm:f>
          </x14:formula1>
          <xm:sqref>G7:G13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B1:N48"/>
  <sheetViews>
    <sheetView topLeftCell="A4" zoomScale="80" zoomScaleNormal="80" workbookViewId="0">
      <selection activeCell="G7" sqref="G7:G37"/>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15.5703125" style="2" customWidth="1"/>
    <col min="12" max="12" width="1.28515625" style="2" customWidth="1"/>
    <col min="13" max="13" width="22.7109375" style="2" customWidth="1"/>
    <col min="14" max="14" width="27.140625" style="21" customWidth="1"/>
    <col min="15" max="16384" width="11.42578125" style="2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24" x14ac:dyDescent="0.2">
      <c r="B6" s="26" t="s">
        <v>2</v>
      </c>
      <c r="C6" s="23" t="s">
        <v>7</v>
      </c>
      <c r="D6" s="25" t="s">
        <v>11</v>
      </c>
      <c r="E6" s="25" t="s">
        <v>8</v>
      </c>
      <c r="F6" s="23" t="s">
        <v>56</v>
      </c>
      <c r="G6" s="24"/>
      <c r="H6" s="24" t="s">
        <v>9</v>
      </c>
      <c r="I6" s="23" t="s">
        <v>10</v>
      </c>
      <c r="J6" s="24" t="s">
        <v>12</v>
      </c>
      <c r="K6" s="23" t="s">
        <v>13</v>
      </c>
      <c r="M6" s="10" t="s">
        <v>262</v>
      </c>
      <c r="N6" s="10" t="s">
        <v>201</v>
      </c>
    </row>
    <row r="7" spans="2:14" s="4" customFormat="1" ht="12" customHeight="1" x14ac:dyDescent="0.2">
      <c r="B7" s="161" t="s">
        <v>214</v>
      </c>
      <c r="C7" s="171" t="s">
        <v>120</v>
      </c>
      <c r="D7" s="151" t="s">
        <v>25</v>
      </c>
      <c r="E7" s="171" t="s">
        <v>16</v>
      </c>
      <c r="F7" s="97">
        <v>43861</v>
      </c>
      <c r="G7" s="19"/>
      <c r="H7" s="171" t="s">
        <v>124</v>
      </c>
      <c r="I7" s="171">
        <v>4</v>
      </c>
      <c r="J7" s="150" t="s">
        <v>245</v>
      </c>
      <c r="K7" s="150" t="s">
        <v>245</v>
      </c>
      <c r="L7" s="13"/>
      <c r="M7" s="150" t="s">
        <v>274</v>
      </c>
    </row>
    <row r="8" spans="2:14" s="4" customFormat="1" x14ac:dyDescent="0.2">
      <c r="B8" s="161"/>
      <c r="C8" s="171"/>
      <c r="D8" s="151"/>
      <c r="E8" s="171"/>
      <c r="F8" s="107">
        <v>43951</v>
      </c>
      <c r="G8" s="19"/>
      <c r="H8" s="171"/>
      <c r="I8" s="171"/>
      <c r="J8" s="150"/>
      <c r="K8" s="150"/>
      <c r="L8" s="13"/>
      <c r="M8" s="150"/>
    </row>
    <row r="9" spans="2:14" s="4" customFormat="1" x14ac:dyDescent="0.2">
      <c r="B9" s="161"/>
      <c r="C9" s="171"/>
      <c r="D9" s="151"/>
      <c r="E9" s="171"/>
      <c r="F9" s="117">
        <v>44043</v>
      </c>
      <c r="G9" s="19"/>
      <c r="H9" s="171"/>
      <c r="I9" s="171"/>
      <c r="J9" s="150"/>
      <c r="K9" s="150"/>
      <c r="L9" s="13"/>
      <c r="M9" s="150"/>
    </row>
    <row r="10" spans="2:14" s="4" customFormat="1" x14ac:dyDescent="0.2">
      <c r="B10" s="161"/>
      <c r="C10" s="171"/>
      <c r="D10" s="151"/>
      <c r="E10" s="171"/>
      <c r="F10" s="129">
        <v>44135</v>
      </c>
      <c r="G10" s="19"/>
      <c r="H10" s="171"/>
      <c r="I10" s="171"/>
      <c r="J10" s="150"/>
      <c r="K10" s="150"/>
      <c r="L10" s="13"/>
      <c r="M10" s="150"/>
    </row>
    <row r="11" spans="2:14" s="4" customFormat="1" x14ac:dyDescent="0.2">
      <c r="B11" s="161"/>
      <c r="C11" s="150" t="s">
        <v>119</v>
      </c>
      <c r="D11" s="151" t="s">
        <v>117</v>
      </c>
      <c r="E11" s="150" t="s">
        <v>18</v>
      </c>
      <c r="F11" s="97">
        <v>43835</v>
      </c>
      <c r="G11" s="19"/>
      <c r="H11" s="150" t="s">
        <v>194</v>
      </c>
      <c r="I11" s="150">
        <v>12</v>
      </c>
      <c r="J11" s="150"/>
      <c r="K11" s="150"/>
      <c r="L11" s="13"/>
      <c r="M11" s="150"/>
    </row>
    <row r="12" spans="2:14" s="4" customFormat="1" x14ac:dyDescent="0.2">
      <c r="B12" s="161"/>
      <c r="C12" s="150"/>
      <c r="D12" s="151"/>
      <c r="E12" s="150"/>
      <c r="F12" s="98">
        <v>43866</v>
      </c>
      <c r="G12" s="19"/>
      <c r="H12" s="150"/>
      <c r="I12" s="150"/>
      <c r="J12" s="150"/>
      <c r="K12" s="150"/>
      <c r="L12" s="13"/>
      <c r="M12" s="150"/>
    </row>
    <row r="13" spans="2:14" s="4" customFormat="1" x14ac:dyDescent="0.2">
      <c r="B13" s="161"/>
      <c r="C13" s="150"/>
      <c r="D13" s="151"/>
      <c r="E13" s="150"/>
      <c r="F13" s="93">
        <v>43895</v>
      </c>
      <c r="G13" s="19"/>
      <c r="H13" s="150"/>
      <c r="I13" s="150"/>
      <c r="J13" s="150"/>
      <c r="K13" s="150"/>
      <c r="L13" s="13"/>
      <c r="M13" s="150"/>
    </row>
    <row r="14" spans="2:14" s="4" customFormat="1" x14ac:dyDescent="0.2">
      <c r="B14" s="161"/>
      <c r="C14" s="150"/>
      <c r="D14" s="151"/>
      <c r="E14" s="150"/>
      <c r="F14" s="107">
        <v>43926</v>
      </c>
      <c r="G14" s="19"/>
      <c r="H14" s="150"/>
      <c r="I14" s="150"/>
      <c r="J14" s="150"/>
      <c r="K14" s="150"/>
      <c r="L14" s="13"/>
      <c r="M14" s="150"/>
    </row>
    <row r="15" spans="2:14" s="4" customFormat="1" x14ac:dyDescent="0.2">
      <c r="B15" s="161"/>
      <c r="C15" s="150"/>
      <c r="D15" s="151"/>
      <c r="E15" s="150"/>
      <c r="F15" s="112">
        <v>43956</v>
      </c>
      <c r="G15" s="19"/>
      <c r="H15" s="150"/>
      <c r="I15" s="150"/>
      <c r="J15" s="150"/>
      <c r="K15" s="150"/>
      <c r="L15" s="13"/>
      <c r="M15" s="150"/>
    </row>
    <row r="16" spans="2:14" s="4" customFormat="1" x14ac:dyDescent="0.2">
      <c r="B16" s="161"/>
      <c r="C16" s="150"/>
      <c r="D16" s="151"/>
      <c r="E16" s="150"/>
      <c r="F16" s="87">
        <v>43987</v>
      </c>
      <c r="G16" s="19"/>
      <c r="H16" s="150"/>
      <c r="I16" s="150"/>
      <c r="J16" s="150"/>
      <c r="K16" s="150"/>
      <c r="L16" s="13"/>
      <c r="M16" s="150"/>
    </row>
    <row r="17" spans="2:13" s="4" customFormat="1" x14ac:dyDescent="0.2">
      <c r="B17" s="161"/>
      <c r="C17" s="150"/>
      <c r="D17" s="151"/>
      <c r="E17" s="150"/>
      <c r="F17" s="117">
        <v>44017</v>
      </c>
      <c r="G17" s="19"/>
      <c r="H17" s="150"/>
      <c r="I17" s="150"/>
      <c r="J17" s="150"/>
      <c r="K17" s="150"/>
      <c r="L17" s="13"/>
      <c r="M17" s="150"/>
    </row>
    <row r="18" spans="2:13" s="4" customFormat="1" x14ac:dyDescent="0.2">
      <c r="B18" s="161"/>
      <c r="C18" s="150"/>
      <c r="D18" s="151"/>
      <c r="E18" s="150"/>
      <c r="F18" s="126">
        <v>44048</v>
      </c>
      <c r="G18" s="19"/>
      <c r="H18" s="150"/>
      <c r="I18" s="150"/>
      <c r="J18" s="150"/>
      <c r="K18" s="150"/>
      <c r="L18" s="13"/>
      <c r="M18" s="150"/>
    </row>
    <row r="19" spans="2:13" s="4" customFormat="1" x14ac:dyDescent="0.2">
      <c r="B19" s="161"/>
      <c r="C19" s="150"/>
      <c r="D19" s="151"/>
      <c r="E19" s="150"/>
      <c r="F19" s="124">
        <v>44079</v>
      </c>
      <c r="G19" s="19"/>
      <c r="H19" s="150"/>
      <c r="I19" s="150"/>
      <c r="J19" s="150"/>
      <c r="K19" s="150"/>
      <c r="L19" s="13"/>
      <c r="M19" s="150"/>
    </row>
    <row r="20" spans="2:13" s="4" customFormat="1" x14ac:dyDescent="0.2">
      <c r="B20" s="161"/>
      <c r="C20" s="150"/>
      <c r="D20" s="151"/>
      <c r="E20" s="150"/>
      <c r="F20" s="129">
        <v>44109</v>
      </c>
      <c r="G20" s="19"/>
      <c r="H20" s="150"/>
      <c r="I20" s="150"/>
      <c r="J20" s="150"/>
      <c r="K20" s="150"/>
      <c r="L20" s="13"/>
      <c r="M20" s="150"/>
    </row>
    <row r="21" spans="2:13" s="4" customFormat="1" x14ac:dyDescent="0.2">
      <c r="B21" s="161"/>
      <c r="C21" s="150"/>
      <c r="D21" s="151"/>
      <c r="E21" s="150"/>
      <c r="F21" s="19">
        <v>44140</v>
      </c>
      <c r="G21" s="19"/>
      <c r="H21" s="150"/>
      <c r="I21" s="150"/>
      <c r="J21" s="150"/>
      <c r="K21" s="150"/>
      <c r="L21" s="13"/>
      <c r="M21" s="150"/>
    </row>
    <row r="22" spans="2:13" s="4" customFormat="1" x14ac:dyDescent="0.2">
      <c r="B22" s="161"/>
      <c r="C22" s="150"/>
      <c r="D22" s="151"/>
      <c r="E22" s="150"/>
      <c r="F22" s="19">
        <v>44170</v>
      </c>
      <c r="G22" s="19"/>
      <c r="H22" s="150"/>
      <c r="I22" s="150"/>
      <c r="J22" s="150"/>
      <c r="K22" s="150"/>
      <c r="L22" s="13"/>
      <c r="M22" s="150"/>
    </row>
    <row r="23" spans="2:13" s="4" customFormat="1" x14ac:dyDescent="0.2">
      <c r="B23" s="161"/>
      <c r="C23" s="150" t="s">
        <v>118</v>
      </c>
      <c r="D23" s="151" t="s">
        <v>117</v>
      </c>
      <c r="E23" s="150" t="s">
        <v>16</v>
      </c>
      <c r="F23" s="97">
        <v>43840</v>
      </c>
      <c r="G23" s="19"/>
      <c r="H23" s="150"/>
      <c r="I23" s="150">
        <v>4</v>
      </c>
      <c r="J23" s="150"/>
      <c r="K23" s="150"/>
      <c r="L23" s="13"/>
      <c r="M23" s="150"/>
    </row>
    <row r="24" spans="2:13" s="4" customFormat="1" x14ac:dyDescent="0.2">
      <c r="B24" s="161"/>
      <c r="C24" s="150"/>
      <c r="D24" s="151"/>
      <c r="E24" s="150"/>
      <c r="F24" s="107">
        <v>43931</v>
      </c>
      <c r="G24" s="19"/>
      <c r="H24" s="150"/>
      <c r="I24" s="150"/>
      <c r="J24" s="150"/>
      <c r="K24" s="150"/>
      <c r="L24" s="13"/>
      <c r="M24" s="150"/>
    </row>
    <row r="25" spans="2:13" s="4" customFormat="1" x14ac:dyDescent="0.2">
      <c r="B25" s="161"/>
      <c r="C25" s="150"/>
      <c r="D25" s="151"/>
      <c r="E25" s="150"/>
      <c r="F25" s="117">
        <v>44022</v>
      </c>
      <c r="G25" s="19"/>
      <c r="H25" s="150"/>
      <c r="I25" s="150"/>
      <c r="J25" s="150"/>
      <c r="K25" s="150"/>
      <c r="L25" s="13"/>
      <c r="M25" s="150"/>
    </row>
    <row r="26" spans="2:13" s="4" customFormat="1" x14ac:dyDescent="0.2">
      <c r="B26" s="161"/>
      <c r="C26" s="150"/>
      <c r="D26" s="151"/>
      <c r="E26" s="150"/>
      <c r="F26" s="129">
        <v>44114</v>
      </c>
      <c r="G26" s="19"/>
      <c r="H26" s="150"/>
      <c r="I26" s="150"/>
      <c r="J26" s="150"/>
      <c r="K26" s="150"/>
      <c r="L26" s="13"/>
      <c r="M26" s="150"/>
    </row>
    <row r="27" spans="2:13" s="4" customFormat="1" ht="12" customHeight="1" x14ac:dyDescent="0.2">
      <c r="B27" s="161"/>
      <c r="C27" s="150" t="s">
        <v>94</v>
      </c>
      <c r="D27" s="151" t="s">
        <v>95</v>
      </c>
      <c r="E27" s="150" t="s">
        <v>18</v>
      </c>
      <c r="F27" s="97">
        <v>43840</v>
      </c>
      <c r="G27" s="19"/>
      <c r="H27" s="150" t="s">
        <v>195</v>
      </c>
      <c r="I27" s="150">
        <v>12</v>
      </c>
      <c r="J27" s="150"/>
      <c r="K27" s="150"/>
      <c r="L27" s="13"/>
      <c r="M27" s="150"/>
    </row>
    <row r="28" spans="2:13" s="4" customFormat="1" x14ac:dyDescent="0.2">
      <c r="B28" s="161"/>
      <c r="C28" s="150"/>
      <c r="D28" s="151"/>
      <c r="E28" s="150"/>
      <c r="F28" s="98">
        <v>43871</v>
      </c>
      <c r="G28" s="19"/>
      <c r="H28" s="150"/>
      <c r="I28" s="150"/>
      <c r="J28" s="150"/>
      <c r="K28" s="150"/>
      <c r="L28" s="13"/>
      <c r="M28" s="150"/>
    </row>
    <row r="29" spans="2:13" s="4" customFormat="1" x14ac:dyDescent="0.2">
      <c r="B29" s="161"/>
      <c r="C29" s="150"/>
      <c r="D29" s="151"/>
      <c r="E29" s="150"/>
      <c r="F29" s="93">
        <v>43900</v>
      </c>
      <c r="G29" s="19"/>
      <c r="H29" s="150"/>
      <c r="I29" s="150"/>
      <c r="J29" s="150"/>
      <c r="K29" s="150"/>
      <c r="L29" s="13"/>
      <c r="M29" s="150"/>
    </row>
    <row r="30" spans="2:13" s="4" customFormat="1" x14ac:dyDescent="0.2">
      <c r="B30" s="161"/>
      <c r="C30" s="150"/>
      <c r="D30" s="151"/>
      <c r="E30" s="150"/>
      <c r="F30" s="107">
        <v>43931</v>
      </c>
      <c r="G30" s="19"/>
      <c r="H30" s="150"/>
      <c r="I30" s="150"/>
      <c r="J30" s="150"/>
      <c r="K30" s="150"/>
      <c r="L30" s="13"/>
      <c r="M30" s="150"/>
    </row>
    <row r="31" spans="2:13" s="4" customFormat="1" x14ac:dyDescent="0.2">
      <c r="B31" s="161"/>
      <c r="C31" s="150"/>
      <c r="D31" s="151"/>
      <c r="E31" s="150"/>
      <c r="F31" s="112">
        <v>43961</v>
      </c>
      <c r="G31" s="19"/>
      <c r="H31" s="150"/>
      <c r="I31" s="150"/>
      <c r="J31" s="150"/>
      <c r="K31" s="150"/>
      <c r="L31" s="13"/>
      <c r="M31" s="150"/>
    </row>
    <row r="32" spans="2:13" s="4" customFormat="1" x14ac:dyDescent="0.2">
      <c r="B32" s="161"/>
      <c r="C32" s="150"/>
      <c r="D32" s="151"/>
      <c r="E32" s="150"/>
      <c r="F32" s="87">
        <v>43992</v>
      </c>
      <c r="G32" s="19"/>
      <c r="H32" s="150"/>
      <c r="I32" s="150"/>
      <c r="J32" s="150"/>
      <c r="K32" s="150"/>
      <c r="L32" s="13"/>
      <c r="M32" s="150"/>
    </row>
    <row r="33" spans="2:13" s="4" customFormat="1" x14ac:dyDescent="0.2">
      <c r="B33" s="161"/>
      <c r="C33" s="150"/>
      <c r="D33" s="151"/>
      <c r="E33" s="150"/>
      <c r="F33" s="117">
        <v>44022</v>
      </c>
      <c r="G33" s="19"/>
      <c r="H33" s="150"/>
      <c r="I33" s="150"/>
      <c r="J33" s="150"/>
      <c r="K33" s="150"/>
      <c r="L33" s="13"/>
      <c r="M33" s="150"/>
    </row>
    <row r="34" spans="2:13" s="4" customFormat="1" x14ac:dyDescent="0.2">
      <c r="B34" s="161"/>
      <c r="C34" s="150"/>
      <c r="D34" s="151"/>
      <c r="E34" s="150"/>
      <c r="F34" s="126">
        <v>44053</v>
      </c>
      <c r="G34" s="19"/>
      <c r="H34" s="150"/>
      <c r="I34" s="150"/>
      <c r="J34" s="150"/>
      <c r="K34" s="150"/>
      <c r="L34" s="13"/>
      <c r="M34" s="150"/>
    </row>
    <row r="35" spans="2:13" s="4" customFormat="1" x14ac:dyDescent="0.2">
      <c r="B35" s="161"/>
      <c r="C35" s="150"/>
      <c r="D35" s="151"/>
      <c r="E35" s="150"/>
      <c r="F35" s="124">
        <v>44084</v>
      </c>
      <c r="G35" s="19"/>
      <c r="H35" s="150"/>
      <c r="I35" s="150"/>
      <c r="J35" s="150"/>
      <c r="K35" s="150"/>
      <c r="L35" s="13"/>
      <c r="M35" s="150"/>
    </row>
    <row r="36" spans="2:13" s="4" customFormat="1" x14ac:dyDescent="0.2">
      <c r="B36" s="161"/>
      <c r="C36" s="150"/>
      <c r="D36" s="151"/>
      <c r="E36" s="150"/>
      <c r="F36" s="129">
        <v>44114</v>
      </c>
      <c r="G36" s="19"/>
      <c r="H36" s="150"/>
      <c r="I36" s="150"/>
      <c r="J36" s="150"/>
      <c r="K36" s="150"/>
      <c r="L36" s="13"/>
      <c r="M36" s="150"/>
    </row>
    <row r="37" spans="2:13" s="4" customFormat="1" x14ac:dyDescent="0.2">
      <c r="B37" s="161"/>
      <c r="C37" s="150"/>
      <c r="D37" s="151"/>
      <c r="E37" s="150"/>
      <c r="F37" s="19">
        <v>44145</v>
      </c>
      <c r="G37" s="19"/>
      <c r="H37" s="150"/>
      <c r="I37" s="150"/>
      <c r="J37" s="150"/>
      <c r="K37" s="150"/>
      <c r="L37" s="13"/>
      <c r="M37" s="150"/>
    </row>
    <row r="38" spans="2:13" s="4" customFormat="1" x14ac:dyDescent="0.2">
      <c r="B38" s="161"/>
      <c r="C38" s="150"/>
      <c r="D38" s="151"/>
      <c r="E38" s="150"/>
      <c r="F38" s="19">
        <v>44175</v>
      </c>
      <c r="G38" s="19"/>
      <c r="H38" s="150"/>
      <c r="I38" s="150"/>
      <c r="J38" s="150"/>
      <c r="K38" s="150"/>
      <c r="L38" s="13"/>
      <c r="M38" s="150"/>
    </row>
    <row r="39" spans="2:13" ht="6" customHeight="1" x14ac:dyDescent="0.2"/>
    <row r="40" spans="2:13" s="3" customFormat="1" ht="63.75" customHeight="1" x14ac:dyDescent="0.2">
      <c r="B40" s="152" t="s">
        <v>113</v>
      </c>
      <c r="C40" s="153"/>
      <c r="D40" s="153"/>
      <c r="E40" s="153"/>
      <c r="F40" s="153"/>
      <c r="G40" s="153"/>
      <c r="H40" s="154"/>
      <c r="I40" s="152" t="s">
        <v>0</v>
      </c>
      <c r="J40" s="169"/>
      <c r="K40" s="170"/>
      <c r="L40" s="16"/>
      <c r="M40" s="16"/>
    </row>
    <row r="41" spans="2:13" ht="5.25" customHeight="1" x14ac:dyDescent="0.2"/>
    <row r="44" spans="2:13" x14ac:dyDescent="0.2">
      <c r="F44" s="44" t="s">
        <v>209</v>
      </c>
      <c r="G44" s="2">
        <f>COUNTIF($G$7:$G$38,"Sí")</f>
        <v>0</v>
      </c>
    </row>
    <row r="45" spans="2:13" x14ac:dyDescent="0.2">
      <c r="F45" s="45" t="s">
        <v>210</v>
      </c>
      <c r="G45" s="2">
        <f>COUNTIF($G$7:$G$38,"No")</f>
        <v>0</v>
      </c>
    </row>
    <row r="46" spans="2:13" x14ac:dyDescent="0.2">
      <c r="F46" s="47" t="s">
        <v>211</v>
      </c>
      <c r="G46" s="2">
        <f>COUNTIF($G$7:$G$38,"Pendiente")</f>
        <v>0</v>
      </c>
    </row>
    <row r="47" spans="2:13" x14ac:dyDescent="0.2">
      <c r="F47" s="46" t="s">
        <v>212</v>
      </c>
      <c r="G47" s="2">
        <f>COUNTIF($G$7:$G$38,"Extemporáneo")</f>
        <v>0</v>
      </c>
    </row>
    <row r="48" spans="2:13" x14ac:dyDescent="0.2">
      <c r="F48" s="48" t="s">
        <v>217</v>
      </c>
      <c r="G48" s="2">
        <f>SUM(G44:G47)</f>
        <v>0</v>
      </c>
    </row>
  </sheetData>
  <autoFilter ref="C6:K38" xr:uid="{00000000-0009-0000-0000-000004000000}"/>
  <mergeCells count="28">
    <mergeCell ref="E23:E26"/>
    <mergeCell ref="J7:J38"/>
    <mergeCell ref="K7:K38"/>
    <mergeCell ref="C27:C38"/>
    <mergeCell ref="B7:B38"/>
    <mergeCell ref="E7:E10"/>
    <mergeCell ref="I27:I38"/>
    <mergeCell ref="D27:D38"/>
    <mergeCell ref="E27:E38"/>
    <mergeCell ref="H11:H26"/>
    <mergeCell ref="I11:I22"/>
    <mergeCell ref="I23:I26"/>
    <mergeCell ref="M7:M38"/>
    <mergeCell ref="B2:B4"/>
    <mergeCell ref="C2:I2"/>
    <mergeCell ref="C3:I4"/>
    <mergeCell ref="B40:H40"/>
    <mergeCell ref="I40:K40"/>
    <mergeCell ref="C7:C10"/>
    <mergeCell ref="D7:D10"/>
    <mergeCell ref="H7:H10"/>
    <mergeCell ref="I7:I10"/>
    <mergeCell ref="H27:H38"/>
    <mergeCell ref="C11:C22"/>
    <mergeCell ref="D11:D22"/>
    <mergeCell ref="E11:E22"/>
    <mergeCell ref="C23:C26"/>
    <mergeCell ref="D23:D26"/>
  </mergeCells>
  <conditionalFormatting sqref="G7:G38">
    <cfRule type="containsText" dxfId="31" priority="1" operator="containsText" text="Extemporáneo">
      <formula>NOT(ISERROR(SEARCH("Extemporáneo",G7)))</formula>
    </cfRule>
    <cfRule type="containsText" dxfId="30" priority="2" operator="containsText" text="Pendiente">
      <formula>NOT(ISERROR(SEARCH("Pendiente",G7)))</formula>
    </cfRule>
    <cfRule type="containsText" dxfId="29" priority="3" operator="containsText" text="No">
      <formula>NOT(ISERROR(SEARCH("No",G7)))</formula>
    </cfRule>
    <cfRule type="containsText" dxfId="28" priority="4" operator="containsText" text="Sí">
      <formula>NOT(ISERROR(SEARCH("Sí",G7)))</formula>
    </cfRule>
  </conditionalFormatting>
  <dataValidations count="11">
    <dataValidation allowBlank="1" showInputMessage="1" showErrorMessage="1" prompt="¿Quién verifica que el dato, informe o documento generado en su área o proceso es coherente y suficiente?" sqref="I7 I27" xr:uid="{00000000-0002-0000-0400-000000000000}"/>
    <dataValidation allowBlank="1" showInputMessage="1" showErrorMessage="1" prompt="¿Cada cuanto tiempo se debe generar el dato informe?" sqref="E7 E27" xr:uid="{00000000-0002-0000-0400-000001000000}"/>
    <dataValidation allowBlank="1" showInputMessage="1" showErrorMessage="1" prompt="¿Cargo del Funcionario que debe  generar este dato, informe o documento?_x000a_Ejemplo: Trimestral, semestral, anual, entre otros._x000a_" sqref="K6 M6" xr:uid="{00000000-0002-0000-0400-000002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400-000003000000}"/>
    <dataValidation allowBlank="1" showInputMessage="1" showErrorMessage="1" prompt="¿Qué dato, informe o documento se genera como resultado de las actividades que se realizan en el área o proceso que usted participa?" sqref="C6" xr:uid="{00000000-0002-0000-0400-000004000000}"/>
    <dataValidation allowBlank="1" showInputMessage="1" showErrorMessage="1" prompt="¿Cada cuanto tiempo se debe generar el dato, informe o documento generado por el área?" sqref="E6" xr:uid="{00000000-0002-0000-0400-000005000000}"/>
    <dataValidation allowBlank="1" showInputMessage="1" showErrorMessage="1" prompt="¿Cuál es la fecha máxima de presentación del dato, informe, o documento?" sqref="H7 F7:F26" xr:uid="{00000000-0002-0000-0400-000006000000}"/>
    <dataValidation allowBlank="1" showInputMessage="1" showErrorMessage="1" prompt="Sistema mediante el cual se carga o se engrega  la información al ente competente." sqref="H6" xr:uid="{00000000-0002-0000-0400-000007000000}"/>
    <dataValidation allowBlank="1" showInputMessage="1" showErrorMessage="1" prompt="Cantidad de informes que se generan y se cargan al sistema o se entregan al ente competente." sqref="I6" xr:uid="{00000000-0002-0000-0400-000008000000}"/>
    <dataValidation allowBlank="1" showInputMessage="1" showErrorMessage="1" prompt="Entidad a la cual se carga o se entrega el dato, informe o documento." sqref="D6" xr:uid="{00000000-0002-0000-0400-000009000000}"/>
    <dataValidation allowBlank="1" showInputMessage="1" showErrorMessage="1" prompt="Cargo del Funcionario responsable de generar el dato, informe o documento." sqref="J6" xr:uid="{00000000-0002-0000-0400-00000A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4AB8980-DC79-41CC-9AD2-39E6269045B0}">
          <x14:formula1>
            <xm:f>'P. PLANEACIÓN Y CALIDAD'!$B$66:$B$69</xm:f>
          </x14:formula1>
          <xm:sqref>G7:G38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O42"/>
  <sheetViews>
    <sheetView topLeftCell="A13" zoomScale="77" zoomScaleNormal="77" workbookViewId="0">
      <selection activeCell="S14" sqref="S14"/>
    </sheetView>
  </sheetViews>
  <sheetFormatPr baseColWidth="10" defaultColWidth="11.42578125" defaultRowHeight="12" x14ac:dyDescent="0.2"/>
  <cols>
    <col min="1" max="1" width="3.140625" style="82" customWidth="1"/>
    <col min="2" max="2" width="13.7109375" style="2" customWidth="1"/>
    <col min="3" max="3" width="31.5703125" style="2" customWidth="1"/>
    <col min="4" max="4" width="24" style="2" customWidth="1"/>
    <col min="5" max="5" width="13.42578125" style="2" customWidth="1"/>
    <col min="6" max="6" width="14.85546875" style="2" customWidth="1"/>
    <col min="7" max="7" width="16" style="2" customWidth="1"/>
    <col min="8" max="8" width="14.28515625" style="2" customWidth="1"/>
    <col min="9" max="9" width="12.28515625" style="2" customWidth="1"/>
    <col min="10" max="10" width="17.28515625" style="2" customWidth="1"/>
    <col min="11" max="11" width="16.42578125" style="2" customWidth="1"/>
    <col min="12" max="12" width="1.28515625" style="2" customWidth="1"/>
    <col min="13" max="13" width="15.140625" style="2" customWidth="1"/>
    <col min="14" max="14" width="37.7109375" style="21" customWidth="1"/>
    <col min="15" max="15" width="28.5703125" style="21" customWidth="1"/>
    <col min="16" max="16384" width="11.42578125" style="21"/>
  </cols>
  <sheetData>
    <row r="1" spans="1:15" ht="6.75" customHeight="1" x14ac:dyDescent="0.2"/>
    <row r="2" spans="1:15" s="2" customFormat="1" ht="15.75" customHeight="1" x14ac:dyDescent="0.2">
      <c r="A2" s="35"/>
      <c r="B2" s="142"/>
      <c r="C2" s="143" t="s">
        <v>1</v>
      </c>
      <c r="D2" s="143"/>
      <c r="E2" s="143"/>
      <c r="F2" s="143"/>
      <c r="G2" s="143"/>
      <c r="H2" s="143"/>
      <c r="I2" s="144"/>
      <c r="J2" s="5" t="s">
        <v>4</v>
      </c>
      <c r="K2" s="7" t="s">
        <v>6</v>
      </c>
    </row>
    <row r="3" spans="1:15" s="2" customFormat="1" ht="12" customHeight="1" x14ac:dyDescent="0.2">
      <c r="A3" s="35"/>
      <c r="B3" s="142"/>
      <c r="C3" s="145" t="s">
        <v>81</v>
      </c>
      <c r="D3" s="145"/>
      <c r="E3" s="145"/>
      <c r="F3" s="145"/>
      <c r="G3" s="145"/>
      <c r="H3" s="145"/>
      <c r="I3" s="146"/>
      <c r="J3" s="5" t="s">
        <v>5</v>
      </c>
      <c r="K3" s="6">
        <v>1</v>
      </c>
    </row>
    <row r="4" spans="1:15" s="2" customFormat="1" ht="12" customHeight="1" x14ac:dyDescent="0.2">
      <c r="A4" s="35"/>
      <c r="B4" s="142"/>
      <c r="C4" s="147"/>
      <c r="D4" s="147"/>
      <c r="E4" s="147"/>
      <c r="F4" s="147"/>
      <c r="G4" s="147"/>
      <c r="H4" s="147"/>
      <c r="I4" s="148"/>
      <c r="J4" s="5" t="s">
        <v>3</v>
      </c>
      <c r="K4" s="8">
        <v>42893</v>
      </c>
    </row>
    <row r="5" spans="1:15" ht="6" customHeight="1" x14ac:dyDescent="0.2"/>
    <row r="6" spans="1:15" ht="40.5" customHeight="1" x14ac:dyDescent="0.2">
      <c r="B6" s="9" t="s">
        <v>2</v>
      </c>
      <c r="C6" s="10" t="s">
        <v>7</v>
      </c>
      <c r="D6" s="11" t="s">
        <v>11</v>
      </c>
      <c r="E6" s="11" t="s">
        <v>8</v>
      </c>
      <c r="F6" s="10" t="s">
        <v>56</v>
      </c>
      <c r="G6" s="12" t="s">
        <v>83</v>
      </c>
      <c r="H6" s="12" t="s">
        <v>9</v>
      </c>
      <c r="I6" s="10" t="s">
        <v>10</v>
      </c>
      <c r="J6" s="12" t="s">
        <v>12</v>
      </c>
      <c r="K6" s="10" t="s">
        <v>13</v>
      </c>
      <c r="M6" s="10" t="s">
        <v>262</v>
      </c>
      <c r="N6" s="10" t="s">
        <v>312</v>
      </c>
      <c r="O6" s="10" t="s">
        <v>313</v>
      </c>
    </row>
    <row r="7" spans="1:15" ht="48" x14ac:dyDescent="0.2">
      <c r="B7" s="162" t="s">
        <v>24</v>
      </c>
      <c r="C7" s="83" t="s">
        <v>314</v>
      </c>
      <c r="D7" s="5" t="s">
        <v>301</v>
      </c>
      <c r="E7" s="5" t="s">
        <v>15</v>
      </c>
      <c r="F7" s="93">
        <v>44640</v>
      </c>
      <c r="G7" s="141"/>
      <c r="H7" s="5" t="s">
        <v>301</v>
      </c>
      <c r="I7" s="5">
        <v>1</v>
      </c>
      <c r="J7" s="5" t="s">
        <v>243</v>
      </c>
      <c r="K7" s="5" t="s">
        <v>243</v>
      </c>
      <c r="L7" s="5"/>
      <c r="M7" s="5" t="s">
        <v>315</v>
      </c>
      <c r="N7" s="84" t="s">
        <v>316</v>
      </c>
      <c r="O7" s="85"/>
    </row>
    <row r="8" spans="1:15" ht="40.5" customHeight="1" x14ac:dyDescent="0.2">
      <c r="B8" s="163"/>
      <c r="C8" s="59" t="s">
        <v>302</v>
      </c>
      <c r="D8" s="54" t="s">
        <v>317</v>
      </c>
      <c r="E8" s="5" t="s">
        <v>303</v>
      </c>
      <c r="F8" s="19" t="s">
        <v>318</v>
      </c>
      <c r="G8" s="141"/>
      <c r="H8" s="86"/>
      <c r="I8" s="5"/>
      <c r="J8" s="5" t="s">
        <v>243</v>
      </c>
      <c r="K8" s="5" t="s">
        <v>243</v>
      </c>
      <c r="L8" s="28"/>
      <c r="M8" s="5" t="s">
        <v>319</v>
      </c>
      <c r="N8" s="84" t="s">
        <v>320</v>
      </c>
      <c r="O8" s="85"/>
    </row>
    <row r="9" spans="1:15" ht="40.5" customHeight="1" x14ac:dyDescent="0.2">
      <c r="B9" s="163"/>
      <c r="C9" s="172" t="s">
        <v>304</v>
      </c>
      <c r="D9" s="157" t="s">
        <v>321</v>
      </c>
      <c r="E9" s="157" t="s">
        <v>14</v>
      </c>
      <c r="F9" s="117" t="s">
        <v>306</v>
      </c>
      <c r="G9" s="141"/>
      <c r="H9" s="157" t="s">
        <v>305</v>
      </c>
      <c r="I9" s="157">
        <v>2</v>
      </c>
      <c r="J9" s="157" t="s">
        <v>243</v>
      </c>
      <c r="K9" s="157" t="s">
        <v>243</v>
      </c>
      <c r="L9" s="28"/>
      <c r="M9" s="157" t="s">
        <v>322</v>
      </c>
      <c r="N9" s="175" t="s">
        <v>323</v>
      </c>
      <c r="O9" s="85"/>
    </row>
    <row r="10" spans="1:15" ht="40.5" customHeight="1" x14ac:dyDescent="0.2">
      <c r="B10" s="163"/>
      <c r="C10" s="173"/>
      <c r="D10" s="158"/>
      <c r="E10" s="158"/>
      <c r="F10" s="97" t="s">
        <v>307</v>
      </c>
      <c r="G10" s="141"/>
      <c r="H10" s="158"/>
      <c r="I10" s="158"/>
      <c r="J10" s="158"/>
      <c r="K10" s="158"/>
      <c r="L10" s="28"/>
      <c r="M10" s="158"/>
      <c r="N10" s="176"/>
      <c r="O10" s="85"/>
    </row>
    <row r="11" spans="1:15" ht="40.5" customHeight="1" x14ac:dyDescent="0.2">
      <c r="B11" s="163"/>
      <c r="C11" s="172" t="s">
        <v>308</v>
      </c>
      <c r="D11" s="157" t="s">
        <v>305</v>
      </c>
      <c r="E11" s="157" t="s">
        <v>16</v>
      </c>
      <c r="F11" s="107">
        <v>43941</v>
      </c>
      <c r="G11" s="141"/>
      <c r="H11" s="157" t="s">
        <v>305</v>
      </c>
      <c r="I11" s="157">
        <v>4</v>
      </c>
      <c r="J11" s="157" t="s">
        <v>243</v>
      </c>
      <c r="K11" s="157" t="s">
        <v>243</v>
      </c>
      <c r="L11" s="28"/>
      <c r="M11" s="157" t="s">
        <v>319</v>
      </c>
      <c r="N11" s="175" t="s">
        <v>324</v>
      </c>
      <c r="O11" s="85"/>
    </row>
    <row r="12" spans="1:15" ht="40.5" customHeight="1" x14ac:dyDescent="0.2">
      <c r="B12" s="163"/>
      <c r="C12" s="174"/>
      <c r="D12" s="165"/>
      <c r="E12" s="165"/>
      <c r="F12" s="117">
        <v>44042</v>
      </c>
      <c r="G12" s="141"/>
      <c r="H12" s="165"/>
      <c r="I12" s="165"/>
      <c r="J12" s="165"/>
      <c r="K12" s="165"/>
      <c r="L12" s="28"/>
      <c r="M12" s="165"/>
      <c r="N12" s="177"/>
      <c r="O12" s="85"/>
    </row>
    <row r="13" spans="1:15" ht="40.5" customHeight="1" x14ac:dyDescent="0.2">
      <c r="B13" s="163"/>
      <c r="C13" s="174"/>
      <c r="D13" s="165"/>
      <c r="E13" s="165"/>
      <c r="F13" s="129">
        <v>44134</v>
      </c>
      <c r="G13" s="141"/>
      <c r="H13" s="165"/>
      <c r="I13" s="165"/>
      <c r="J13" s="165"/>
      <c r="K13" s="165"/>
      <c r="L13" s="28"/>
      <c r="M13" s="165"/>
      <c r="N13" s="177"/>
      <c r="O13" s="85"/>
    </row>
    <row r="14" spans="1:15" ht="40.5" customHeight="1" x14ac:dyDescent="0.2">
      <c r="B14" s="163"/>
      <c r="C14" s="173"/>
      <c r="D14" s="158"/>
      <c r="E14" s="158"/>
      <c r="F14" s="97">
        <v>44591</v>
      </c>
      <c r="G14" s="141"/>
      <c r="H14" s="158"/>
      <c r="I14" s="158"/>
      <c r="J14" s="158"/>
      <c r="K14" s="158"/>
      <c r="L14" s="28"/>
      <c r="M14" s="158"/>
      <c r="N14" s="176"/>
      <c r="O14" s="85"/>
    </row>
    <row r="15" spans="1:15" ht="74.25" customHeight="1" x14ac:dyDescent="0.2">
      <c r="B15" s="163"/>
      <c r="C15" s="88" t="s">
        <v>309</v>
      </c>
      <c r="D15" s="54" t="s">
        <v>91</v>
      </c>
      <c r="E15" s="54" t="s">
        <v>187</v>
      </c>
      <c r="F15" s="93">
        <v>44651</v>
      </c>
      <c r="G15" s="141"/>
      <c r="H15" s="5" t="s">
        <v>305</v>
      </c>
      <c r="I15" s="5">
        <v>1</v>
      </c>
      <c r="J15" s="157" t="s">
        <v>243</v>
      </c>
      <c r="K15" s="37" t="s">
        <v>243</v>
      </c>
      <c r="L15" s="28"/>
      <c r="M15" s="5"/>
      <c r="N15" s="84" t="s">
        <v>325</v>
      </c>
      <c r="O15" s="85"/>
    </row>
    <row r="16" spans="1:15" ht="74.25" customHeight="1" x14ac:dyDescent="0.2">
      <c r="B16" s="163"/>
      <c r="C16" s="89" t="s">
        <v>310</v>
      </c>
      <c r="D16" s="54" t="s">
        <v>326</v>
      </c>
      <c r="E16" s="54" t="s">
        <v>187</v>
      </c>
      <c r="F16" s="19" t="s">
        <v>327</v>
      </c>
      <c r="G16" s="141"/>
      <c r="H16" s="5" t="s">
        <v>305</v>
      </c>
      <c r="I16" s="5">
        <v>1</v>
      </c>
      <c r="J16" s="158"/>
      <c r="K16" s="37" t="s">
        <v>243</v>
      </c>
      <c r="L16" s="28"/>
      <c r="M16" s="5"/>
      <c r="N16" s="84" t="s">
        <v>328</v>
      </c>
      <c r="O16" s="85"/>
    </row>
    <row r="17" spans="1:15" ht="74.25" customHeight="1" x14ac:dyDescent="0.2">
      <c r="B17" s="163"/>
      <c r="C17" s="172" t="s">
        <v>311</v>
      </c>
      <c r="D17" s="157" t="s">
        <v>329</v>
      </c>
      <c r="E17" s="157" t="s">
        <v>16</v>
      </c>
      <c r="F17" s="107">
        <v>43941</v>
      </c>
      <c r="G17" s="141"/>
      <c r="H17" s="157" t="s">
        <v>305</v>
      </c>
      <c r="I17" s="157">
        <v>4</v>
      </c>
      <c r="J17" s="157" t="s">
        <v>243</v>
      </c>
      <c r="K17" s="157" t="s">
        <v>243</v>
      </c>
      <c r="L17" s="28"/>
      <c r="M17" s="5"/>
      <c r="N17" s="175" t="s">
        <v>330</v>
      </c>
      <c r="O17" s="85"/>
    </row>
    <row r="18" spans="1:15" ht="74.25" customHeight="1" x14ac:dyDescent="0.2">
      <c r="B18" s="163"/>
      <c r="C18" s="174"/>
      <c r="D18" s="165"/>
      <c r="E18" s="165"/>
      <c r="F18" s="117">
        <v>44042</v>
      </c>
      <c r="G18" s="141"/>
      <c r="H18" s="165"/>
      <c r="I18" s="165"/>
      <c r="J18" s="158"/>
      <c r="K18" s="158"/>
      <c r="L18" s="28"/>
      <c r="M18" s="5"/>
      <c r="N18" s="177"/>
      <c r="O18" s="85"/>
    </row>
    <row r="19" spans="1:15" ht="74.25" customHeight="1" x14ac:dyDescent="0.2">
      <c r="B19" s="163"/>
      <c r="C19" s="174"/>
      <c r="D19" s="165"/>
      <c r="E19" s="165"/>
      <c r="F19" s="129">
        <v>44134</v>
      </c>
      <c r="G19" s="141"/>
      <c r="H19" s="165"/>
      <c r="I19" s="165"/>
      <c r="J19" s="157" t="s">
        <v>243</v>
      </c>
      <c r="K19" s="157" t="s">
        <v>243</v>
      </c>
      <c r="L19" s="28"/>
      <c r="M19" s="5"/>
      <c r="N19" s="177"/>
      <c r="O19" s="85"/>
    </row>
    <row r="20" spans="1:15" ht="74.25" customHeight="1" x14ac:dyDescent="0.2">
      <c r="B20" s="163"/>
      <c r="C20" s="173"/>
      <c r="D20" s="158"/>
      <c r="E20" s="158"/>
      <c r="F20" s="97">
        <v>44591</v>
      </c>
      <c r="G20" s="141"/>
      <c r="H20" s="158"/>
      <c r="I20" s="158"/>
      <c r="J20" s="158"/>
      <c r="K20" s="158"/>
      <c r="L20" s="28"/>
      <c r="M20" s="5"/>
      <c r="N20" s="176"/>
      <c r="O20" s="85"/>
    </row>
    <row r="21" spans="1:15" s="4" customFormat="1" ht="84" x14ac:dyDescent="0.2">
      <c r="A21" s="40"/>
      <c r="B21" s="163"/>
      <c r="C21" s="83" t="s">
        <v>331</v>
      </c>
      <c r="D21" s="89" t="s">
        <v>332</v>
      </c>
      <c r="E21" s="5" t="s">
        <v>15</v>
      </c>
      <c r="F21" s="98">
        <v>43889</v>
      </c>
      <c r="G21" s="141"/>
      <c r="H21" s="52" t="s">
        <v>84</v>
      </c>
      <c r="I21" s="5">
        <v>1</v>
      </c>
      <c r="J21" s="5" t="s">
        <v>243</v>
      </c>
      <c r="K21" s="5" t="s">
        <v>243</v>
      </c>
      <c r="L21" s="13"/>
      <c r="M21" s="5" t="s">
        <v>229</v>
      </c>
      <c r="N21" s="84" t="s">
        <v>333</v>
      </c>
      <c r="O21" s="90"/>
    </row>
    <row r="22" spans="1:15" s="4" customFormat="1" ht="24" x14ac:dyDescent="0.2">
      <c r="A22" s="40"/>
      <c r="B22" s="163"/>
      <c r="C22" s="172" t="s">
        <v>334</v>
      </c>
      <c r="D22" s="172" t="s">
        <v>85</v>
      </c>
      <c r="E22" s="157" t="s">
        <v>149</v>
      </c>
      <c r="F22" s="117">
        <v>44772</v>
      </c>
      <c r="G22" s="141"/>
      <c r="H22" s="157" t="s">
        <v>86</v>
      </c>
      <c r="I22" s="157">
        <v>2</v>
      </c>
      <c r="J22" s="157" t="s">
        <v>243</v>
      </c>
      <c r="K22" s="157" t="s">
        <v>243</v>
      </c>
      <c r="L22" s="13"/>
      <c r="M22" s="5" t="s">
        <v>229</v>
      </c>
      <c r="N22" s="175" t="s">
        <v>335</v>
      </c>
      <c r="O22" s="90"/>
    </row>
    <row r="23" spans="1:15" s="4" customFormat="1" ht="45" x14ac:dyDescent="0.2">
      <c r="A23" s="40"/>
      <c r="B23" s="163"/>
      <c r="C23" s="173"/>
      <c r="D23" s="173"/>
      <c r="E23" s="158"/>
      <c r="F23" s="97">
        <v>44592</v>
      </c>
      <c r="G23" s="141"/>
      <c r="H23" s="158"/>
      <c r="I23" s="158"/>
      <c r="J23" s="158"/>
      <c r="K23" s="158"/>
      <c r="L23" s="13"/>
      <c r="M23" s="5" t="s">
        <v>229</v>
      </c>
      <c r="N23" s="176"/>
      <c r="O23" s="90" t="s">
        <v>336</v>
      </c>
    </row>
    <row r="24" spans="1:15" s="4" customFormat="1" ht="24" x14ac:dyDescent="0.2">
      <c r="A24" s="40"/>
      <c r="B24" s="163"/>
      <c r="C24" s="171" t="s">
        <v>337</v>
      </c>
      <c r="D24" s="172" t="s">
        <v>91</v>
      </c>
      <c r="E24" s="157" t="s">
        <v>16</v>
      </c>
      <c r="F24" s="112">
        <v>43961</v>
      </c>
      <c r="G24" s="141"/>
      <c r="H24" s="52" t="s">
        <v>89</v>
      </c>
      <c r="I24" s="157">
        <v>4</v>
      </c>
      <c r="J24" s="157" t="s">
        <v>243</v>
      </c>
      <c r="K24" s="157" t="s">
        <v>243</v>
      </c>
      <c r="L24" s="13"/>
      <c r="M24" s="5" t="s">
        <v>229</v>
      </c>
      <c r="N24" s="175" t="s">
        <v>338</v>
      </c>
      <c r="O24" s="90"/>
    </row>
    <row r="25" spans="1:15" s="4" customFormat="1" ht="24" x14ac:dyDescent="0.2">
      <c r="A25" s="40"/>
      <c r="B25" s="163"/>
      <c r="C25" s="171"/>
      <c r="D25" s="174"/>
      <c r="E25" s="165"/>
      <c r="F25" s="124">
        <v>44084</v>
      </c>
      <c r="G25" s="141"/>
      <c r="H25" s="52" t="s">
        <v>89</v>
      </c>
      <c r="I25" s="165"/>
      <c r="J25" s="165"/>
      <c r="K25" s="165"/>
      <c r="L25" s="13"/>
      <c r="M25" s="5" t="s">
        <v>229</v>
      </c>
      <c r="N25" s="177"/>
      <c r="O25" s="90"/>
    </row>
    <row r="26" spans="1:15" s="4" customFormat="1" ht="51" x14ac:dyDescent="0.2">
      <c r="A26" s="40"/>
      <c r="B26" s="163"/>
      <c r="C26" s="171"/>
      <c r="D26" s="173"/>
      <c r="E26" s="158"/>
      <c r="F26" s="97">
        <v>44571</v>
      </c>
      <c r="G26" s="141"/>
      <c r="H26" s="52" t="s">
        <v>89</v>
      </c>
      <c r="I26" s="158"/>
      <c r="J26" s="158"/>
      <c r="K26" s="158"/>
      <c r="L26" s="13"/>
      <c r="M26" s="5" t="s">
        <v>229</v>
      </c>
      <c r="N26" s="176"/>
      <c r="O26" s="91" t="s">
        <v>339</v>
      </c>
    </row>
    <row r="27" spans="1:15" s="4" customFormat="1" ht="24" x14ac:dyDescent="0.2">
      <c r="A27" s="40"/>
      <c r="B27" s="163"/>
      <c r="C27" s="174" t="s">
        <v>151</v>
      </c>
      <c r="D27" s="172" t="s">
        <v>340</v>
      </c>
      <c r="E27" s="157" t="s">
        <v>16</v>
      </c>
      <c r="F27" s="107">
        <v>43941</v>
      </c>
      <c r="G27" s="141"/>
      <c r="H27" s="157" t="s">
        <v>152</v>
      </c>
      <c r="I27" s="157">
        <v>4</v>
      </c>
      <c r="J27" s="157" t="s">
        <v>243</v>
      </c>
      <c r="K27" s="157" t="s">
        <v>243</v>
      </c>
      <c r="L27" s="13"/>
      <c r="M27" s="5" t="s">
        <v>229</v>
      </c>
      <c r="N27" s="175" t="s">
        <v>341</v>
      </c>
      <c r="O27" s="90"/>
    </row>
    <row r="28" spans="1:15" s="4" customFormat="1" ht="24" x14ac:dyDescent="0.2">
      <c r="A28" s="40"/>
      <c r="B28" s="163"/>
      <c r="C28" s="174"/>
      <c r="D28" s="174"/>
      <c r="E28" s="165"/>
      <c r="F28" s="117">
        <v>44042</v>
      </c>
      <c r="G28" s="141"/>
      <c r="H28" s="165"/>
      <c r="I28" s="165"/>
      <c r="J28" s="165"/>
      <c r="K28" s="165"/>
      <c r="L28" s="13"/>
      <c r="M28" s="5" t="s">
        <v>229</v>
      </c>
      <c r="N28" s="177"/>
      <c r="O28" s="90"/>
    </row>
    <row r="29" spans="1:15" s="4" customFormat="1" ht="24" x14ac:dyDescent="0.2">
      <c r="A29" s="40"/>
      <c r="B29" s="163"/>
      <c r="C29" s="174"/>
      <c r="D29" s="174"/>
      <c r="E29" s="165"/>
      <c r="F29" s="129">
        <v>44134</v>
      </c>
      <c r="G29" s="141"/>
      <c r="H29" s="165"/>
      <c r="I29" s="165"/>
      <c r="J29" s="165"/>
      <c r="K29" s="165"/>
      <c r="L29" s="13"/>
      <c r="M29" s="5" t="s">
        <v>229</v>
      </c>
      <c r="N29" s="177"/>
      <c r="O29" s="90"/>
    </row>
    <row r="30" spans="1:15" s="4" customFormat="1" ht="24" x14ac:dyDescent="0.2">
      <c r="A30" s="40"/>
      <c r="B30" s="163"/>
      <c r="C30" s="173"/>
      <c r="D30" s="173"/>
      <c r="E30" s="158"/>
      <c r="F30" s="97">
        <v>44591</v>
      </c>
      <c r="G30" s="141"/>
      <c r="H30" s="158"/>
      <c r="I30" s="158"/>
      <c r="J30" s="158"/>
      <c r="K30" s="158"/>
      <c r="L30" s="13"/>
      <c r="M30" s="5" t="s">
        <v>229</v>
      </c>
      <c r="N30" s="176"/>
      <c r="O30" s="90"/>
    </row>
    <row r="31" spans="1:15" s="4" customFormat="1" ht="108" x14ac:dyDescent="0.2">
      <c r="A31" s="40"/>
      <c r="B31" s="164"/>
      <c r="C31" s="83" t="s">
        <v>58</v>
      </c>
      <c r="D31" s="89" t="s">
        <v>57</v>
      </c>
      <c r="E31" s="59" t="s">
        <v>15</v>
      </c>
      <c r="F31" s="93">
        <v>43921</v>
      </c>
      <c r="G31" s="141"/>
      <c r="H31" s="52" t="s">
        <v>59</v>
      </c>
      <c r="I31" s="5">
        <v>1</v>
      </c>
      <c r="J31" s="15" t="s">
        <v>244</v>
      </c>
      <c r="K31" s="5" t="s">
        <v>243</v>
      </c>
      <c r="L31" s="13"/>
      <c r="M31" s="5" t="s">
        <v>229</v>
      </c>
      <c r="N31" s="84" t="s">
        <v>342</v>
      </c>
      <c r="O31" s="90"/>
    </row>
    <row r="32" spans="1:15" s="4" customFormat="1" x14ac:dyDescent="0.2">
      <c r="A32" s="82"/>
      <c r="B32" s="2"/>
      <c r="C32" s="2"/>
      <c r="D32" s="2"/>
      <c r="E32" s="2"/>
      <c r="F32" s="2"/>
      <c r="G32" s="2"/>
      <c r="H32" s="2"/>
      <c r="I32" s="2"/>
      <c r="J32" s="2"/>
      <c r="K32" s="2"/>
      <c r="L32" s="2"/>
      <c r="M32" s="2"/>
      <c r="N32" s="21"/>
      <c r="O32" s="21"/>
    </row>
    <row r="33" spans="1:15" s="4" customFormat="1" ht="12.75" x14ac:dyDescent="0.2">
      <c r="A33" s="92"/>
      <c r="B33" s="152" t="s">
        <v>113</v>
      </c>
      <c r="C33" s="153"/>
      <c r="D33" s="153"/>
      <c r="E33" s="153"/>
      <c r="F33" s="153"/>
      <c r="G33" s="153"/>
      <c r="H33" s="154"/>
      <c r="I33" s="155" t="s">
        <v>0</v>
      </c>
      <c r="J33" s="156"/>
      <c r="K33" s="156"/>
      <c r="L33" s="16"/>
      <c r="M33" s="16"/>
      <c r="N33" s="3"/>
      <c r="O33" s="3"/>
    </row>
    <row r="34" spans="1:15" s="4" customFormat="1" x14ac:dyDescent="0.2">
      <c r="A34" s="82"/>
      <c r="B34" s="2"/>
      <c r="C34" s="2"/>
      <c r="D34" s="2"/>
      <c r="E34" s="2"/>
      <c r="F34" s="2"/>
      <c r="G34" s="2"/>
      <c r="H34" s="2"/>
      <c r="I34" s="2"/>
      <c r="J34" s="2"/>
      <c r="K34" s="2"/>
      <c r="L34" s="2"/>
      <c r="M34" s="2"/>
      <c r="N34" s="21"/>
      <c r="O34" s="21"/>
    </row>
    <row r="35" spans="1:15" ht="6" customHeight="1" x14ac:dyDescent="0.2"/>
    <row r="36" spans="1:15" s="3" customFormat="1" ht="63.75" customHeight="1" x14ac:dyDescent="0.2">
      <c r="A36" s="82"/>
      <c r="B36" s="2"/>
      <c r="C36" s="2"/>
      <c r="D36" s="2"/>
      <c r="E36" s="2"/>
      <c r="F36" s="2"/>
      <c r="G36" s="2"/>
      <c r="H36" s="2"/>
      <c r="I36" s="2"/>
      <c r="J36" s="2"/>
      <c r="K36" s="2"/>
      <c r="L36" s="2"/>
      <c r="M36" s="2"/>
      <c r="N36" s="21"/>
      <c r="O36" s="21"/>
    </row>
    <row r="37" spans="1:15" ht="5.25" customHeight="1" x14ac:dyDescent="0.2"/>
    <row r="38" spans="1:15" x14ac:dyDescent="0.2">
      <c r="F38" s="44" t="s">
        <v>209</v>
      </c>
      <c r="G38" s="2">
        <f>COUNTIF($G$7:$G$31,"Sí")</f>
        <v>0</v>
      </c>
    </row>
    <row r="39" spans="1:15" x14ac:dyDescent="0.2">
      <c r="F39" s="45" t="s">
        <v>210</v>
      </c>
      <c r="G39" s="2">
        <f>COUNTIF($G$21:$G$31,"No")</f>
        <v>0</v>
      </c>
    </row>
    <row r="40" spans="1:15" x14ac:dyDescent="0.2">
      <c r="F40" s="47" t="s">
        <v>211</v>
      </c>
      <c r="G40" s="2">
        <f>COUNTIF($G$21:$G$31,"Pendiente")</f>
        <v>0</v>
      </c>
    </row>
    <row r="41" spans="1:15" x14ac:dyDescent="0.2">
      <c r="F41" s="46" t="s">
        <v>212</v>
      </c>
      <c r="G41" s="2">
        <f>COUNTIF($G$21:$G$31,"Extemporáneo")</f>
        <v>0</v>
      </c>
    </row>
    <row r="42" spans="1:15" x14ac:dyDescent="0.2">
      <c r="F42" s="48" t="s">
        <v>217</v>
      </c>
      <c r="G42" s="2">
        <f>SUM(G38:G41)</f>
        <v>0</v>
      </c>
    </row>
  </sheetData>
  <autoFilter ref="A6:O31" xr:uid="{00000000-0001-0000-0500-000000000000}"/>
  <mergeCells count="58">
    <mergeCell ref="B33:H33"/>
    <mergeCell ref="I33:K33"/>
    <mergeCell ref="K24:K26"/>
    <mergeCell ref="N24:N26"/>
    <mergeCell ref="C27:C30"/>
    <mergeCell ref="D27:D30"/>
    <mergeCell ref="E27:E30"/>
    <mergeCell ref="H27:H30"/>
    <mergeCell ref="I27:I30"/>
    <mergeCell ref="J27:J30"/>
    <mergeCell ref="K27:K30"/>
    <mergeCell ref="N27:N30"/>
    <mergeCell ref="C24:C26"/>
    <mergeCell ref="D24:D26"/>
    <mergeCell ref="E24:E26"/>
    <mergeCell ref="I24:I26"/>
    <mergeCell ref="J24:J26"/>
    <mergeCell ref="N17:N20"/>
    <mergeCell ref="J19:J20"/>
    <mergeCell ref="K19:K20"/>
    <mergeCell ref="I22:I23"/>
    <mergeCell ref="J22:J23"/>
    <mergeCell ref="K22:K23"/>
    <mergeCell ref="N22:N23"/>
    <mergeCell ref="J15:J16"/>
    <mergeCell ref="H17:H20"/>
    <mergeCell ref="I17:I20"/>
    <mergeCell ref="J17:J18"/>
    <mergeCell ref="K17:K18"/>
    <mergeCell ref="K9:K10"/>
    <mergeCell ref="M9:M10"/>
    <mergeCell ref="N9:N10"/>
    <mergeCell ref="I11:I14"/>
    <mergeCell ref="J11:J14"/>
    <mergeCell ref="K11:K14"/>
    <mergeCell ref="M11:M14"/>
    <mergeCell ref="N11:N14"/>
    <mergeCell ref="E11:E14"/>
    <mergeCell ref="C11:C14"/>
    <mergeCell ref="D11:D14"/>
    <mergeCell ref="I9:I10"/>
    <mergeCell ref="J9:J10"/>
    <mergeCell ref="B2:B4"/>
    <mergeCell ref="C2:I2"/>
    <mergeCell ref="C3:I4"/>
    <mergeCell ref="C22:C23"/>
    <mergeCell ref="D22:D23"/>
    <mergeCell ref="E22:E23"/>
    <mergeCell ref="H22:H23"/>
    <mergeCell ref="D17:D20"/>
    <mergeCell ref="E17:E20"/>
    <mergeCell ref="C17:C20"/>
    <mergeCell ref="B7:B31"/>
    <mergeCell ref="H9:H10"/>
    <mergeCell ref="H11:H14"/>
    <mergeCell ref="C9:C10"/>
    <mergeCell ref="D9:D10"/>
    <mergeCell ref="E9:E10"/>
  </mergeCells>
  <conditionalFormatting sqref="G7:G31">
    <cfRule type="containsText" dxfId="27" priority="1" operator="containsText" text="Extemporáneo">
      <formula>NOT(ISERROR(SEARCH("Extemporáneo",G7)))</formula>
    </cfRule>
    <cfRule type="containsText" dxfId="26" priority="2" operator="containsText" text="Pendiente">
      <formula>NOT(ISERROR(SEARCH("Pendiente",G7)))</formula>
    </cfRule>
    <cfRule type="containsText" dxfId="25" priority="3" operator="containsText" text="No">
      <formula>NOT(ISERROR(SEARCH("No",G7)))</formula>
    </cfRule>
    <cfRule type="containsText" dxfId="24" priority="4" operator="containsText" text="Sí">
      <formula>NOT(ISERROR(SEARCH("Sí",G7)))</formula>
    </cfRule>
  </conditionalFormatting>
  <dataValidations count="13">
    <dataValidation allowBlank="1" showInputMessage="1" showErrorMessage="1" prompt="¿Cuál es la fecha máxima de presentación del dato, informe, o documento?" sqref="F11:F30" xr:uid="{CA7E3B14-CC1A-4C90-959F-CE3E4CFF5251}"/>
    <dataValidation allowBlank="1" showInputMessage="1" showErrorMessage="1" prompt="¿Quién verifica que el dato, informe o documento generado en su área o proceso es coherente y suficiente?" sqref="I31 I21:I22 I27 I24" xr:uid="{53F2A32E-4657-47DA-9473-9B450E290C73}"/>
    <dataValidation allowBlank="1" showInputMessage="1" showErrorMessage="1" prompt="¿Cada cuanto tiempo se debe generar el dato informe?" sqref="E21:E22 E31 E11 E27 E17 E24" xr:uid="{1B5C9E33-E5CB-47BA-B122-A2E1504FE380}"/>
    <dataValidation allowBlank="1" showInputMessage="1" showErrorMessage="1" prompt="Sistema mediante el cual se carga o se entrega la información al ente competente." sqref="H21:H22 H24:H27" xr:uid="{AF4D978E-9B1E-4F76-AF79-2F89E9DB7DD3}"/>
    <dataValidation allowBlank="1" showInputMessage="1" showErrorMessage="1" prompt="¿Cargo del Funcionario que debe  generar este dato, informe o documento?_x000a_Ejemplo: Trimestral, semestral, anual, entre otros._x000a_" sqref="K6 M6:M9 M11 M15:M20" xr:uid="{68171B1D-6BAC-4EDF-8B6F-53088FAE124E}"/>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B3C2EE6B-4E46-458C-ABD3-51BE9FCC1CE7}"/>
    <dataValidation allowBlank="1" showInputMessage="1" showErrorMessage="1" prompt="¿Qué dato, informe o documento se genera como resultado de las actividades que se realizan en el área o proceso que usted participa?" sqref="C6:C9" xr:uid="{5D60B82C-450D-4F20-B706-E843EEA455B6}"/>
    <dataValidation allowBlank="1" showInputMessage="1" showErrorMessage="1" prompt="¿Cada cuanto tiempo se debe generar el dato, informe o documento generado por el área?" sqref="E6:E9" xr:uid="{823CDE90-0A65-4F2F-BD12-4DDC90632EFA}"/>
    <dataValidation allowBlank="1" showInputMessage="1" showErrorMessage="1" prompt="Sistema mediante el cual se carga o se engrega  la información al ente competente." sqref="H6" xr:uid="{B1796D50-62FB-4198-BE55-8F6D75A27AEA}"/>
    <dataValidation allowBlank="1" showInputMessage="1" showErrorMessage="1" prompt="Cantidad de informes que se generan y se cargan al sistema o se entregan al ente competente." sqref="I6:I9 I11 I15:I17" xr:uid="{48C41EF1-073D-42B7-813C-DA83FA1EFC3A}"/>
    <dataValidation allowBlank="1" showInputMessage="1" showErrorMessage="1" prompt="Entidad a la cual se carga o se entrega el dato, informe o documento." sqref="H7:H9 D6:D9 D11 H11" xr:uid="{FA2CAA4C-9634-4D83-B76B-9C17DDF6A2F7}"/>
    <dataValidation allowBlank="1" showInputMessage="1" showErrorMessage="1" prompt="Cargo del Funcionario responsable de generar el dato, informe o documento." sqref="H15:H16 J6" xr:uid="{1110D768-462C-4162-8377-BC255F85BDA6}"/>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B20" xr:uid="{47E952A2-6E45-4062-AE96-B4EAD0FD0EC2}"/>
  </dataValidations>
  <hyperlinks>
    <hyperlink ref="O26" r:id="rId1" xr:uid="{CB20B152-7D35-4945-83E9-DC0DBA05583C}"/>
  </hyperlinks>
  <printOptions horizontalCentered="1"/>
  <pageMargins left="0.23622047244094491" right="0.23622047244094491" top="0.74803149606299213" bottom="0.74803149606299213" header="0.31496062992125984" footer="0.31496062992125984"/>
  <pageSetup paperSize="9" scale="60"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O155"/>
  <sheetViews>
    <sheetView showGridLines="0" zoomScale="80" zoomScaleNormal="80" workbookViewId="0">
      <selection activeCell="G7" sqref="G7:G139"/>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5.28515625" style="2" customWidth="1"/>
    <col min="5" max="5" width="17.5703125" style="2" customWidth="1"/>
    <col min="6" max="6" width="30.85546875" style="2" customWidth="1"/>
    <col min="7" max="7" width="15.140625" style="2" bestFit="1" customWidth="1"/>
    <col min="8" max="8" width="21.7109375" style="2" customWidth="1"/>
    <col min="9" max="9" width="12.28515625" style="2" customWidth="1"/>
    <col min="10" max="10" width="22.140625" style="2" customWidth="1"/>
    <col min="11" max="11" width="31.140625" style="2" bestFit="1" customWidth="1"/>
    <col min="12" max="12" width="19.140625" style="2" customWidth="1"/>
    <col min="13" max="13" width="40" style="21" customWidth="1"/>
    <col min="14" max="16384" width="11.42578125" style="21"/>
  </cols>
  <sheetData>
    <row r="1" spans="2:13" ht="6.75" customHeight="1" x14ac:dyDescent="0.2"/>
    <row r="2" spans="2:13" s="2" customFormat="1" ht="15.75" customHeight="1" x14ac:dyDescent="0.2">
      <c r="B2" s="142" t="s">
        <v>161</v>
      </c>
      <c r="C2" s="143" t="s">
        <v>1</v>
      </c>
      <c r="D2" s="143"/>
      <c r="E2" s="143"/>
      <c r="F2" s="143"/>
      <c r="G2" s="143"/>
      <c r="H2" s="143"/>
      <c r="I2" s="144"/>
      <c r="J2" s="5" t="s">
        <v>4</v>
      </c>
      <c r="K2" s="7" t="s">
        <v>6</v>
      </c>
    </row>
    <row r="3" spans="2:13" s="2" customFormat="1" ht="12" customHeight="1" x14ac:dyDescent="0.2">
      <c r="B3" s="142"/>
      <c r="C3" s="145" t="s">
        <v>81</v>
      </c>
      <c r="D3" s="145"/>
      <c r="E3" s="145"/>
      <c r="F3" s="145"/>
      <c r="G3" s="145"/>
      <c r="H3" s="145"/>
      <c r="I3" s="146"/>
      <c r="J3" s="5" t="s">
        <v>5</v>
      </c>
      <c r="K3" s="6">
        <v>1</v>
      </c>
    </row>
    <row r="4" spans="2:13" s="2" customFormat="1" ht="12" customHeight="1" x14ac:dyDescent="0.2">
      <c r="B4" s="142"/>
      <c r="C4" s="147"/>
      <c r="D4" s="147"/>
      <c r="E4" s="147"/>
      <c r="F4" s="147"/>
      <c r="G4" s="147"/>
      <c r="H4" s="147"/>
      <c r="I4" s="148"/>
      <c r="J4" s="5" t="s">
        <v>3</v>
      </c>
      <c r="K4" s="8">
        <v>42893</v>
      </c>
    </row>
    <row r="5" spans="2:13" ht="6" customHeight="1" x14ac:dyDescent="0.2"/>
    <row r="6" spans="2:13" ht="36.75" customHeight="1" x14ac:dyDescent="0.2">
      <c r="B6" s="9" t="s">
        <v>160</v>
      </c>
      <c r="C6" s="10" t="s">
        <v>7</v>
      </c>
      <c r="D6" s="11" t="s">
        <v>11</v>
      </c>
      <c r="E6" s="11" t="s">
        <v>8</v>
      </c>
      <c r="F6" s="10" t="s">
        <v>56</v>
      </c>
      <c r="G6" s="12" t="s">
        <v>96</v>
      </c>
      <c r="H6" s="12" t="s">
        <v>9</v>
      </c>
      <c r="I6" s="10" t="s">
        <v>10</v>
      </c>
      <c r="J6" s="12" t="s">
        <v>12</v>
      </c>
      <c r="K6" s="10" t="s">
        <v>13</v>
      </c>
      <c r="L6" s="10" t="s">
        <v>262</v>
      </c>
      <c r="M6" s="10" t="s">
        <v>201</v>
      </c>
    </row>
    <row r="7" spans="2:13" s="4" customFormat="1" ht="11.45" customHeight="1" x14ac:dyDescent="0.2">
      <c r="B7" s="184" t="s">
        <v>215</v>
      </c>
      <c r="C7" s="150" t="s">
        <v>163</v>
      </c>
      <c r="D7" s="151" t="s">
        <v>17</v>
      </c>
      <c r="E7" s="150" t="s">
        <v>16</v>
      </c>
      <c r="F7" s="99">
        <v>43876</v>
      </c>
      <c r="G7" s="19"/>
      <c r="H7" s="172" t="s">
        <v>84</v>
      </c>
      <c r="I7" s="150">
        <v>4</v>
      </c>
      <c r="J7" s="172" t="s">
        <v>237</v>
      </c>
      <c r="K7" s="171" t="s">
        <v>237</v>
      </c>
      <c r="L7" s="171" t="s">
        <v>54</v>
      </c>
      <c r="M7" s="4" t="s">
        <v>344</v>
      </c>
    </row>
    <row r="8" spans="2:13" s="4" customFormat="1" x14ac:dyDescent="0.2">
      <c r="B8" s="184"/>
      <c r="C8" s="150"/>
      <c r="D8" s="151"/>
      <c r="E8" s="150"/>
      <c r="F8" s="108">
        <v>43951</v>
      </c>
      <c r="G8" s="19"/>
      <c r="H8" s="174"/>
      <c r="I8" s="150"/>
      <c r="J8" s="174"/>
      <c r="K8" s="171"/>
      <c r="L8" s="171"/>
      <c r="M8" s="40" t="s">
        <v>344</v>
      </c>
    </row>
    <row r="9" spans="2:13" s="4" customFormat="1" x14ac:dyDescent="0.2">
      <c r="B9" s="184"/>
      <c r="C9" s="150"/>
      <c r="D9" s="151"/>
      <c r="E9" s="150"/>
      <c r="F9" s="116">
        <v>44042</v>
      </c>
      <c r="G9" s="19"/>
      <c r="H9" s="174"/>
      <c r="I9" s="150"/>
      <c r="J9" s="174"/>
      <c r="K9" s="171"/>
      <c r="L9" s="171"/>
      <c r="M9" s="40"/>
    </row>
    <row r="10" spans="2:13" s="4" customFormat="1" x14ac:dyDescent="0.2">
      <c r="B10" s="184"/>
      <c r="C10" s="150"/>
      <c r="D10" s="151"/>
      <c r="E10" s="150"/>
      <c r="F10" s="130">
        <v>44134</v>
      </c>
      <c r="G10" s="19"/>
      <c r="H10" s="174"/>
      <c r="I10" s="150"/>
      <c r="J10" s="173"/>
      <c r="K10" s="171"/>
      <c r="L10" s="171"/>
      <c r="M10" s="40"/>
    </row>
    <row r="11" spans="2:13" s="4" customFormat="1" ht="57.75" customHeight="1" x14ac:dyDescent="0.2">
      <c r="B11" s="184"/>
      <c r="C11" s="5" t="s">
        <v>121</v>
      </c>
      <c r="D11" s="151"/>
      <c r="E11" s="5" t="s">
        <v>38</v>
      </c>
      <c r="F11" s="94">
        <v>43920</v>
      </c>
      <c r="G11" s="19"/>
      <c r="H11" s="174"/>
      <c r="I11" s="5">
        <v>1</v>
      </c>
      <c r="J11" s="59" t="s">
        <v>256</v>
      </c>
      <c r="K11" s="171"/>
      <c r="L11" s="171"/>
      <c r="M11" s="38" t="s">
        <v>344</v>
      </c>
    </row>
    <row r="12" spans="2:13" s="4" customFormat="1" x14ac:dyDescent="0.2">
      <c r="B12" s="184"/>
      <c r="C12" s="171" t="s">
        <v>63</v>
      </c>
      <c r="D12" s="151"/>
      <c r="E12" s="150" t="s">
        <v>14</v>
      </c>
      <c r="F12" s="115">
        <v>43992</v>
      </c>
      <c r="G12" s="19"/>
      <c r="H12" s="174"/>
      <c r="I12" s="150">
        <v>2</v>
      </c>
      <c r="J12" s="172" t="s">
        <v>240</v>
      </c>
      <c r="K12" s="171"/>
      <c r="L12" s="171"/>
      <c r="M12" s="41"/>
    </row>
    <row r="13" spans="2:13" s="4" customFormat="1" x14ac:dyDescent="0.2">
      <c r="B13" s="184"/>
      <c r="C13" s="171"/>
      <c r="D13" s="151"/>
      <c r="E13" s="150"/>
      <c r="F13" s="135">
        <v>44175</v>
      </c>
      <c r="G13" s="19"/>
      <c r="H13" s="173"/>
      <c r="I13" s="150"/>
      <c r="J13" s="173"/>
      <c r="K13" s="171"/>
      <c r="L13" s="171"/>
      <c r="M13" s="40"/>
    </row>
    <row r="14" spans="2:13" s="4" customFormat="1" ht="26.25" customHeight="1" x14ac:dyDescent="0.2">
      <c r="B14" s="184"/>
      <c r="C14" s="157" t="s">
        <v>285</v>
      </c>
      <c r="D14" s="168"/>
      <c r="E14" s="150" t="s">
        <v>14</v>
      </c>
      <c r="F14" s="104">
        <v>44247</v>
      </c>
      <c r="G14" s="19"/>
      <c r="H14" s="165"/>
      <c r="I14" s="5">
        <v>1</v>
      </c>
      <c r="J14" s="171"/>
      <c r="K14" s="171"/>
      <c r="L14" s="171"/>
      <c r="M14" s="4" t="s">
        <v>344</v>
      </c>
    </row>
    <row r="15" spans="2:13" s="4" customFormat="1" x14ac:dyDescent="0.2">
      <c r="B15" s="184"/>
      <c r="C15" s="158"/>
      <c r="D15" s="168"/>
      <c r="E15" s="150"/>
      <c r="F15" s="119" t="s">
        <v>286</v>
      </c>
      <c r="G15" s="19"/>
      <c r="H15" s="165"/>
      <c r="I15" s="5">
        <v>1</v>
      </c>
      <c r="J15" s="171"/>
      <c r="K15" s="171"/>
      <c r="L15" s="171"/>
      <c r="M15" s="40"/>
    </row>
    <row r="16" spans="2:13" s="4" customFormat="1" ht="26.25" customHeight="1" x14ac:dyDescent="0.2">
      <c r="B16" s="184"/>
      <c r="C16" s="157" t="s">
        <v>287</v>
      </c>
      <c r="D16" s="168"/>
      <c r="E16" s="150" t="s">
        <v>14</v>
      </c>
      <c r="F16" s="104">
        <v>44247</v>
      </c>
      <c r="G16" s="19"/>
      <c r="H16" s="165"/>
      <c r="I16" s="5">
        <v>1</v>
      </c>
      <c r="J16" s="171"/>
      <c r="K16" s="171"/>
      <c r="L16" s="171"/>
      <c r="M16" s="4" t="s">
        <v>344</v>
      </c>
    </row>
    <row r="17" spans="2:13" s="4" customFormat="1" ht="26.25" customHeight="1" x14ac:dyDescent="0.2">
      <c r="B17" s="184"/>
      <c r="C17" s="158"/>
      <c r="D17" s="168"/>
      <c r="E17" s="150"/>
      <c r="F17" s="119" t="s">
        <v>286</v>
      </c>
      <c r="G17" s="19"/>
      <c r="H17" s="165"/>
      <c r="I17" s="5">
        <v>1</v>
      </c>
      <c r="J17" s="171"/>
      <c r="K17" s="171"/>
      <c r="L17" s="171"/>
      <c r="M17" s="40"/>
    </row>
    <row r="18" spans="2:13" s="4" customFormat="1" ht="24" customHeight="1" x14ac:dyDescent="0.2">
      <c r="B18" s="184"/>
      <c r="C18" s="157" t="s">
        <v>288</v>
      </c>
      <c r="D18" s="168"/>
      <c r="E18" s="150" t="s">
        <v>14</v>
      </c>
      <c r="F18" s="104">
        <v>44247</v>
      </c>
      <c r="G18" s="19"/>
      <c r="H18" s="165"/>
      <c r="I18" s="5">
        <v>1</v>
      </c>
      <c r="J18" s="171"/>
      <c r="K18" s="171"/>
      <c r="L18" s="171"/>
      <c r="M18" s="4" t="s">
        <v>344</v>
      </c>
    </row>
    <row r="19" spans="2:13" s="4" customFormat="1" x14ac:dyDescent="0.2">
      <c r="B19" s="184"/>
      <c r="C19" s="158"/>
      <c r="D19" s="168"/>
      <c r="E19" s="150"/>
      <c r="F19" s="119" t="s">
        <v>286</v>
      </c>
      <c r="G19" s="19"/>
      <c r="H19" s="165"/>
      <c r="I19" s="5">
        <v>1</v>
      </c>
      <c r="J19" s="171"/>
      <c r="K19" s="171"/>
      <c r="L19" s="171"/>
      <c r="M19" s="40"/>
    </row>
    <row r="20" spans="2:13" s="4" customFormat="1" ht="20.25" customHeight="1" x14ac:dyDescent="0.2">
      <c r="B20" s="184"/>
      <c r="C20" s="157" t="s">
        <v>289</v>
      </c>
      <c r="D20" s="168"/>
      <c r="E20" s="150" t="s">
        <v>14</v>
      </c>
      <c r="F20" s="104">
        <v>44247</v>
      </c>
      <c r="G20" s="19"/>
      <c r="H20" s="165"/>
      <c r="I20" s="5">
        <v>1</v>
      </c>
      <c r="J20" s="171"/>
      <c r="K20" s="171"/>
      <c r="L20" s="171"/>
      <c r="M20" s="4" t="s">
        <v>344</v>
      </c>
    </row>
    <row r="21" spans="2:13" s="4" customFormat="1" ht="27.75" customHeight="1" x14ac:dyDescent="0.2">
      <c r="B21" s="184"/>
      <c r="C21" s="158"/>
      <c r="D21" s="168"/>
      <c r="E21" s="150"/>
      <c r="F21" s="119" t="s">
        <v>286</v>
      </c>
      <c r="G21" s="19"/>
      <c r="H21" s="165"/>
      <c r="I21" s="5">
        <v>1</v>
      </c>
      <c r="J21" s="171"/>
      <c r="K21" s="171"/>
      <c r="L21" s="171"/>
      <c r="M21" s="40"/>
    </row>
    <row r="22" spans="2:13" s="4" customFormat="1" ht="20.25" customHeight="1" x14ac:dyDescent="0.2">
      <c r="B22" s="184"/>
      <c r="C22" s="157" t="s">
        <v>290</v>
      </c>
      <c r="D22" s="168"/>
      <c r="E22" s="150" t="s">
        <v>14</v>
      </c>
      <c r="F22" s="104">
        <v>44247</v>
      </c>
      <c r="G22" s="19"/>
      <c r="H22" s="165"/>
      <c r="I22" s="5">
        <v>1</v>
      </c>
      <c r="J22" s="171"/>
      <c r="K22" s="171"/>
      <c r="L22" s="171"/>
      <c r="M22" s="4" t="s">
        <v>344</v>
      </c>
    </row>
    <row r="23" spans="2:13" s="4" customFormat="1" ht="27.75" customHeight="1" x14ac:dyDescent="0.2">
      <c r="B23" s="184"/>
      <c r="C23" s="158"/>
      <c r="D23" s="168"/>
      <c r="E23" s="150"/>
      <c r="F23" s="119" t="s">
        <v>286</v>
      </c>
      <c r="G23" s="19"/>
      <c r="H23" s="165"/>
      <c r="I23" s="5">
        <v>1</v>
      </c>
      <c r="J23" s="171"/>
      <c r="K23" s="171"/>
      <c r="L23" s="171"/>
      <c r="M23" s="40"/>
    </row>
    <row r="24" spans="2:13" s="4" customFormat="1" ht="20.25" customHeight="1" x14ac:dyDescent="0.2">
      <c r="B24" s="184"/>
      <c r="C24" s="178" t="s">
        <v>291</v>
      </c>
      <c r="D24" s="168"/>
      <c r="E24" s="150" t="s">
        <v>14</v>
      </c>
      <c r="F24" s="104">
        <v>44247</v>
      </c>
      <c r="G24" s="19"/>
      <c r="H24" s="165"/>
      <c r="I24" s="5">
        <v>1</v>
      </c>
      <c r="J24" s="171"/>
      <c r="K24" s="171"/>
      <c r="L24" s="171"/>
      <c r="M24" s="4" t="s">
        <v>344</v>
      </c>
    </row>
    <row r="25" spans="2:13" s="4" customFormat="1" ht="27.75" customHeight="1" x14ac:dyDescent="0.2">
      <c r="B25" s="184"/>
      <c r="C25" s="180"/>
      <c r="D25" s="168"/>
      <c r="E25" s="150"/>
      <c r="F25" s="119" t="s">
        <v>286</v>
      </c>
      <c r="G25" s="19"/>
      <c r="H25" s="165"/>
      <c r="I25" s="5">
        <v>1</v>
      </c>
      <c r="J25" s="171"/>
      <c r="K25" s="171"/>
      <c r="L25" s="171"/>
      <c r="M25" s="40"/>
    </row>
    <row r="26" spans="2:13" s="4" customFormat="1" ht="36" x14ac:dyDescent="0.2">
      <c r="B26" s="184"/>
      <c r="C26" s="37" t="s">
        <v>206</v>
      </c>
      <c r="D26" s="168"/>
      <c r="E26" s="5" t="s">
        <v>38</v>
      </c>
      <c r="F26" s="109">
        <v>44316</v>
      </c>
      <c r="G26" s="19"/>
      <c r="H26" s="165"/>
      <c r="I26" s="5">
        <v>1</v>
      </c>
      <c r="J26" s="171"/>
      <c r="K26" s="171"/>
      <c r="L26" s="171"/>
      <c r="M26" s="40"/>
    </row>
    <row r="27" spans="2:13" s="4" customFormat="1" x14ac:dyDescent="0.2">
      <c r="B27" s="184"/>
      <c r="C27" s="178" t="s">
        <v>207</v>
      </c>
      <c r="D27" s="168"/>
      <c r="E27" s="150" t="s">
        <v>16</v>
      </c>
      <c r="F27" s="104">
        <v>44247</v>
      </c>
      <c r="G27" s="19"/>
      <c r="H27" s="165"/>
      <c r="I27" s="150">
        <v>4</v>
      </c>
      <c r="J27" s="171"/>
      <c r="K27" s="171"/>
      <c r="L27" s="171"/>
      <c r="M27" s="40"/>
    </row>
    <row r="28" spans="2:13" s="4" customFormat="1" x14ac:dyDescent="0.2">
      <c r="B28" s="184"/>
      <c r="C28" s="179"/>
      <c r="D28" s="168"/>
      <c r="E28" s="150"/>
      <c r="F28" s="109">
        <v>44306</v>
      </c>
      <c r="G28" s="19"/>
      <c r="H28" s="165"/>
      <c r="I28" s="150"/>
      <c r="J28" s="171"/>
      <c r="K28" s="171"/>
      <c r="L28" s="171"/>
      <c r="M28" s="40"/>
    </row>
    <row r="29" spans="2:13" s="4" customFormat="1" x14ac:dyDescent="0.2">
      <c r="B29" s="184"/>
      <c r="C29" s="179"/>
      <c r="D29" s="168"/>
      <c r="E29" s="150"/>
      <c r="F29" s="119">
        <v>44397</v>
      </c>
      <c r="G29" s="19"/>
      <c r="H29" s="165"/>
      <c r="I29" s="150"/>
      <c r="J29" s="171"/>
      <c r="K29" s="171"/>
      <c r="L29" s="171"/>
      <c r="M29" s="40"/>
    </row>
    <row r="30" spans="2:13" s="4" customFormat="1" x14ac:dyDescent="0.2">
      <c r="B30" s="184"/>
      <c r="C30" s="180"/>
      <c r="D30" s="168"/>
      <c r="E30" s="150"/>
      <c r="F30" s="130">
        <v>44489</v>
      </c>
      <c r="G30" s="19"/>
      <c r="H30" s="165"/>
      <c r="I30" s="150"/>
      <c r="J30" s="171"/>
      <c r="K30" s="171"/>
      <c r="L30" s="171"/>
      <c r="M30" s="39"/>
    </row>
    <row r="31" spans="2:13" s="4" customFormat="1" x14ac:dyDescent="0.2">
      <c r="B31" s="184"/>
      <c r="C31" s="178" t="s">
        <v>208</v>
      </c>
      <c r="D31" s="168"/>
      <c r="E31" s="157" t="s">
        <v>18</v>
      </c>
      <c r="F31" s="103">
        <v>43850</v>
      </c>
      <c r="G31" s="19"/>
      <c r="H31" s="165"/>
      <c r="I31" s="157">
        <v>12</v>
      </c>
      <c r="J31" s="172" t="s">
        <v>240</v>
      </c>
      <c r="K31" s="172" t="s">
        <v>257</v>
      </c>
      <c r="L31" s="172" t="s">
        <v>237</v>
      </c>
      <c r="M31" s="39"/>
    </row>
    <row r="32" spans="2:13" s="4" customFormat="1" x14ac:dyDescent="0.2">
      <c r="B32" s="184"/>
      <c r="C32" s="179"/>
      <c r="D32" s="168"/>
      <c r="E32" s="165"/>
      <c r="F32" s="98">
        <v>43881</v>
      </c>
      <c r="G32" s="19"/>
      <c r="H32" s="165"/>
      <c r="I32" s="165"/>
      <c r="J32" s="174"/>
      <c r="K32" s="174"/>
      <c r="L32" s="174"/>
      <c r="M32" s="39"/>
    </row>
    <row r="33" spans="2:13" s="4" customFormat="1" x14ac:dyDescent="0.2">
      <c r="B33" s="184"/>
      <c r="C33" s="179"/>
      <c r="D33" s="168"/>
      <c r="E33" s="165"/>
      <c r="F33" s="19">
        <v>43910</v>
      </c>
      <c r="G33" s="19"/>
      <c r="H33" s="165"/>
      <c r="I33" s="165"/>
      <c r="J33" s="174"/>
      <c r="K33" s="174"/>
      <c r="L33" s="174"/>
      <c r="M33" s="39"/>
    </row>
    <row r="34" spans="2:13" s="4" customFormat="1" x14ac:dyDescent="0.2">
      <c r="B34" s="184"/>
      <c r="C34" s="179"/>
      <c r="D34" s="168"/>
      <c r="E34" s="165"/>
      <c r="F34" s="107">
        <v>43941</v>
      </c>
      <c r="G34" s="19"/>
      <c r="H34" s="165"/>
      <c r="I34" s="165"/>
      <c r="J34" s="174"/>
      <c r="K34" s="174"/>
      <c r="L34" s="174"/>
      <c r="M34" s="40"/>
    </row>
    <row r="35" spans="2:13" s="4" customFormat="1" x14ac:dyDescent="0.2">
      <c r="B35" s="184"/>
      <c r="C35" s="179"/>
      <c r="D35" s="168"/>
      <c r="E35" s="165"/>
      <c r="F35" s="112">
        <v>43971</v>
      </c>
      <c r="G35" s="19"/>
      <c r="H35" s="165"/>
      <c r="I35" s="165"/>
      <c r="J35" s="174"/>
      <c r="K35" s="174"/>
      <c r="L35" s="174"/>
      <c r="M35" s="39"/>
    </row>
    <row r="36" spans="2:13" s="4" customFormat="1" x14ac:dyDescent="0.2">
      <c r="B36" s="184"/>
      <c r="C36" s="179"/>
      <c r="D36" s="168"/>
      <c r="E36" s="165"/>
      <c r="F36" s="87">
        <v>44002</v>
      </c>
      <c r="G36" s="19"/>
      <c r="H36" s="165"/>
      <c r="I36" s="165"/>
      <c r="J36" s="174"/>
      <c r="K36" s="174"/>
      <c r="L36" s="174"/>
      <c r="M36" s="39"/>
    </row>
    <row r="37" spans="2:13" s="4" customFormat="1" x14ac:dyDescent="0.2">
      <c r="B37" s="184"/>
      <c r="C37" s="179"/>
      <c r="D37" s="168"/>
      <c r="E37" s="165"/>
      <c r="F37" s="117">
        <v>44032</v>
      </c>
      <c r="G37" s="19"/>
      <c r="H37" s="165"/>
      <c r="I37" s="165"/>
      <c r="J37" s="174"/>
      <c r="K37" s="174"/>
      <c r="L37" s="174"/>
      <c r="M37" s="39"/>
    </row>
    <row r="38" spans="2:13" s="4" customFormat="1" x14ac:dyDescent="0.2">
      <c r="B38" s="184"/>
      <c r="C38" s="179"/>
      <c r="D38" s="168"/>
      <c r="E38" s="165"/>
      <c r="F38" s="126">
        <v>44063</v>
      </c>
      <c r="G38" s="19"/>
      <c r="H38" s="165"/>
      <c r="I38" s="165"/>
      <c r="J38" s="174"/>
      <c r="K38" s="174"/>
      <c r="L38" s="174"/>
      <c r="M38" s="39"/>
    </row>
    <row r="39" spans="2:13" s="4" customFormat="1" x14ac:dyDescent="0.2">
      <c r="B39" s="184"/>
      <c r="C39" s="179"/>
      <c r="D39" s="168"/>
      <c r="E39" s="165"/>
      <c r="F39" s="124">
        <v>44099</v>
      </c>
      <c r="G39" s="19"/>
      <c r="H39" s="165"/>
      <c r="I39" s="165"/>
      <c r="J39" s="174"/>
      <c r="K39" s="174"/>
      <c r="L39" s="174"/>
      <c r="M39" s="39"/>
    </row>
    <row r="40" spans="2:13" s="4" customFormat="1" x14ac:dyDescent="0.2">
      <c r="B40" s="184"/>
      <c r="C40" s="179"/>
      <c r="D40" s="168"/>
      <c r="E40" s="165"/>
      <c r="F40" s="129">
        <v>44124</v>
      </c>
      <c r="G40" s="19"/>
      <c r="H40" s="165"/>
      <c r="I40" s="165"/>
      <c r="J40" s="174"/>
      <c r="K40" s="174"/>
      <c r="L40" s="174"/>
      <c r="M40" s="39"/>
    </row>
    <row r="41" spans="2:13" s="4" customFormat="1" x14ac:dyDescent="0.2">
      <c r="B41" s="184"/>
      <c r="C41" s="179"/>
      <c r="D41" s="168"/>
      <c r="E41" s="165"/>
      <c r="F41" s="137">
        <v>44155</v>
      </c>
      <c r="G41" s="19"/>
      <c r="H41" s="165"/>
      <c r="I41" s="165"/>
      <c r="J41" s="174"/>
      <c r="K41" s="174"/>
      <c r="L41" s="174"/>
      <c r="M41" s="39"/>
    </row>
    <row r="42" spans="2:13" s="4" customFormat="1" x14ac:dyDescent="0.2">
      <c r="B42" s="184"/>
      <c r="C42" s="179"/>
      <c r="D42" s="168"/>
      <c r="E42" s="165"/>
      <c r="F42" s="136">
        <v>44185</v>
      </c>
      <c r="G42" s="19"/>
      <c r="H42" s="165"/>
      <c r="I42" s="158"/>
      <c r="J42" s="173"/>
      <c r="K42" s="173"/>
      <c r="L42" s="173"/>
      <c r="M42" s="39"/>
    </row>
    <row r="43" spans="2:13" s="4" customFormat="1" ht="36" x14ac:dyDescent="0.2">
      <c r="B43" s="184"/>
      <c r="C43" s="59" t="s">
        <v>101</v>
      </c>
      <c r="D43" s="22" t="s">
        <v>258</v>
      </c>
      <c r="E43" s="5" t="s">
        <v>15</v>
      </c>
      <c r="F43" s="100" t="s">
        <v>193</v>
      </c>
      <c r="G43" s="19"/>
      <c r="H43" s="5" t="s">
        <v>106</v>
      </c>
      <c r="I43" s="5">
        <v>1</v>
      </c>
      <c r="J43" s="59" t="s">
        <v>260</v>
      </c>
      <c r="K43" s="59" t="s">
        <v>251</v>
      </c>
      <c r="L43" s="59" t="s">
        <v>237</v>
      </c>
      <c r="M43" s="40"/>
    </row>
    <row r="44" spans="2:13" s="4" customFormat="1" ht="36" x14ac:dyDescent="0.2">
      <c r="B44" s="184"/>
      <c r="C44" s="59" t="s">
        <v>259</v>
      </c>
      <c r="D44" s="22" t="s">
        <v>258</v>
      </c>
      <c r="E44" s="5" t="s">
        <v>15</v>
      </c>
      <c r="F44" s="116">
        <v>44407</v>
      </c>
      <c r="G44" s="19"/>
      <c r="H44" s="5" t="s">
        <v>106</v>
      </c>
      <c r="I44" s="5">
        <v>1</v>
      </c>
      <c r="J44" s="59" t="s">
        <v>260</v>
      </c>
      <c r="K44" s="59" t="s">
        <v>251</v>
      </c>
      <c r="L44" s="59" t="s">
        <v>237</v>
      </c>
      <c r="M44" s="40"/>
    </row>
    <row r="45" spans="2:13" s="4" customFormat="1" x14ac:dyDescent="0.2">
      <c r="B45" s="184"/>
      <c r="C45" s="172" t="s">
        <v>64</v>
      </c>
      <c r="D45" s="151" t="s">
        <v>19</v>
      </c>
      <c r="E45" s="157" t="s">
        <v>16</v>
      </c>
      <c r="F45" s="97">
        <v>43860</v>
      </c>
      <c r="G45" s="19"/>
      <c r="H45" s="181" t="s">
        <v>84</v>
      </c>
      <c r="I45" s="157">
        <v>4</v>
      </c>
      <c r="J45" s="172" t="s">
        <v>238</v>
      </c>
      <c r="K45" s="172" t="s">
        <v>238</v>
      </c>
      <c r="L45" s="172" t="s">
        <v>237</v>
      </c>
      <c r="M45" s="40" t="s">
        <v>344</v>
      </c>
    </row>
    <row r="46" spans="2:13" s="4" customFormat="1" x14ac:dyDescent="0.2">
      <c r="B46" s="184"/>
      <c r="C46" s="174"/>
      <c r="D46" s="151"/>
      <c r="E46" s="165"/>
      <c r="F46" s="107">
        <v>43951</v>
      </c>
      <c r="G46" s="19"/>
      <c r="H46" s="182"/>
      <c r="I46" s="165"/>
      <c r="J46" s="174"/>
      <c r="K46" s="174"/>
      <c r="L46" s="174"/>
      <c r="M46" s="40" t="s">
        <v>344</v>
      </c>
    </row>
    <row r="47" spans="2:13" s="4" customFormat="1" x14ac:dyDescent="0.2">
      <c r="B47" s="184"/>
      <c r="C47" s="174"/>
      <c r="D47" s="151"/>
      <c r="E47" s="165"/>
      <c r="F47" s="117">
        <v>44042</v>
      </c>
      <c r="G47" s="19"/>
      <c r="H47" s="182"/>
      <c r="I47" s="165"/>
      <c r="J47" s="174"/>
      <c r="K47" s="174"/>
      <c r="L47" s="174"/>
      <c r="M47" s="40"/>
    </row>
    <row r="48" spans="2:13" s="4" customFormat="1" x14ac:dyDescent="0.2">
      <c r="B48" s="184"/>
      <c r="C48" s="174"/>
      <c r="D48" s="151"/>
      <c r="E48" s="165"/>
      <c r="F48" s="129">
        <v>44134</v>
      </c>
      <c r="G48" s="19"/>
      <c r="H48" s="182"/>
      <c r="I48" s="165"/>
      <c r="J48" s="174"/>
      <c r="K48" s="174"/>
      <c r="L48" s="174"/>
      <c r="M48" s="40"/>
    </row>
    <row r="49" spans="2:13" s="4" customFormat="1" x14ac:dyDescent="0.2">
      <c r="B49" s="184"/>
      <c r="C49" s="172" t="s">
        <v>65</v>
      </c>
      <c r="D49" s="151"/>
      <c r="E49" s="157" t="s">
        <v>16</v>
      </c>
      <c r="F49" s="97">
        <v>43860</v>
      </c>
      <c r="G49" s="19"/>
      <c r="H49" s="181" t="s">
        <v>84</v>
      </c>
      <c r="I49" s="157">
        <v>4</v>
      </c>
      <c r="J49" s="174"/>
      <c r="K49" s="174"/>
      <c r="L49" s="174"/>
      <c r="M49" s="40"/>
    </row>
    <row r="50" spans="2:13" s="4" customFormat="1" x14ac:dyDescent="0.2">
      <c r="B50" s="184"/>
      <c r="C50" s="174"/>
      <c r="D50" s="151"/>
      <c r="E50" s="165"/>
      <c r="F50" s="107">
        <v>43951</v>
      </c>
      <c r="G50" s="19"/>
      <c r="H50" s="182"/>
      <c r="I50" s="165"/>
      <c r="J50" s="174"/>
      <c r="K50" s="174"/>
      <c r="L50" s="174"/>
      <c r="M50" s="40" t="s">
        <v>344</v>
      </c>
    </row>
    <row r="51" spans="2:13" s="4" customFormat="1" x14ac:dyDescent="0.2">
      <c r="B51" s="184"/>
      <c r="C51" s="174"/>
      <c r="D51" s="151"/>
      <c r="E51" s="165"/>
      <c r="F51" s="117">
        <v>44042</v>
      </c>
      <c r="G51" s="19"/>
      <c r="H51" s="182"/>
      <c r="I51" s="165"/>
      <c r="J51" s="174"/>
      <c r="K51" s="174"/>
      <c r="L51" s="174"/>
      <c r="M51" s="40"/>
    </row>
    <row r="52" spans="2:13" s="4" customFormat="1" x14ac:dyDescent="0.2">
      <c r="B52" s="184"/>
      <c r="C52" s="173"/>
      <c r="D52" s="151"/>
      <c r="E52" s="158"/>
      <c r="F52" s="129">
        <v>44134</v>
      </c>
      <c r="G52" s="19"/>
      <c r="H52" s="183"/>
      <c r="I52" s="158"/>
      <c r="J52" s="174"/>
      <c r="K52" s="174"/>
      <c r="L52" s="174"/>
      <c r="M52" s="40"/>
    </row>
    <row r="53" spans="2:13" s="4" customFormat="1" x14ac:dyDescent="0.2">
      <c r="B53" s="184"/>
      <c r="C53" s="172" t="s">
        <v>66</v>
      </c>
      <c r="D53" s="151"/>
      <c r="E53" s="157" t="s">
        <v>16</v>
      </c>
      <c r="F53" s="97">
        <v>43860</v>
      </c>
      <c r="G53" s="19"/>
      <c r="H53" s="181" t="s">
        <v>84</v>
      </c>
      <c r="I53" s="157">
        <v>4</v>
      </c>
      <c r="J53" s="174"/>
      <c r="K53" s="174"/>
      <c r="L53" s="174"/>
      <c r="M53" s="40" t="s">
        <v>344</v>
      </c>
    </row>
    <row r="54" spans="2:13" s="4" customFormat="1" x14ac:dyDescent="0.2">
      <c r="B54" s="184"/>
      <c r="C54" s="174"/>
      <c r="D54" s="151"/>
      <c r="E54" s="165"/>
      <c r="F54" s="107">
        <v>43951</v>
      </c>
      <c r="G54" s="19"/>
      <c r="H54" s="182"/>
      <c r="I54" s="165"/>
      <c r="J54" s="174"/>
      <c r="K54" s="174"/>
      <c r="L54" s="174"/>
      <c r="M54" s="40" t="s">
        <v>344</v>
      </c>
    </row>
    <row r="55" spans="2:13" s="4" customFormat="1" x14ac:dyDescent="0.2">
      <c r="B55" s="184"/>
      <c r="C55" s="174"/>
      <c r="D55" s="151"/>
      <c r="E55" s="165"/>
      <c r="F55" s="117">
        <v>44042</v>
      </c>
      <c r="G55" s="19"/>
      <c r="H55" s="182"/>
      <c r="I55" s="165"/>
      <c r="J55" s="174"/>
      <c r="K55" s="174"/>
      <c r="L55" s="174"/>
      <c r="M55" s="40"/>
    </row>
    <row r="56" spans="2:13" s="4" customFormat="1" x14ac:dyDescent="0.2">
      <c r="B56" s="184"/>
      <c r="C56" s="173"/>
      <c r="D56" s="151"/>
      <c r="E56" s="158"/>
      <c r="F56" s="129">
        <v>44134</v>
      </c>
      <c r="G56" s="19"/>
      <c r="H56" s="183"/>
      <c r="I56" s="158"/>
      <c r="J56" s="174"/>
      <c r="K56" s="174"/>
      <c r="L56" s="174"/>
      <c r="M56" s="40"/>
    </row>
    <row r="57" spans="2:13" s="4" customFormat="1" x14ac:dyDescent="0.2">
      <c r="B57" s="184"/>
      <c r="C57" s="172" t="s">
        <v>67</v>
      </c>
      <c r="D57" s="151"/>
      <c r="E57" s="157" t="s">
        <v>16</v>
      </c>
      <c r="F57" s="97">
        <v>43860</v>
      </c>
      <c r="G57" s="19"/>
      <c r="H57" s="181" t="s">
        <v>84</v>
      </c>
      <c r="I57" s="157">
        <v>4</v>
      </c>
      <c r="J57" s="174"/>
      <c r="K57" s="174"/>
      <c r="L57" s="174"/>
      <c r="M57" s="40" t="s">
        <v>344</v>
      </c>
    </row>
    <row r="58" spans="2:13" s="4" customFormat="1" x14ac:dyDescent="0.2">
      <c r="B58" s="184"/>
      <c r="C58" s="174"/>
      <c r="D58" s="151"/>
      <c r="E58" s="165"/>
      <c r="F58" s="107">
        <v>43951</v>
      </c>
      <c r="G58" s="19"/>
      <c r="H58" s="182"/>
      <c r="I58" s="165"/>
      <c r="J58" s="174"/>
      <c r="K58" s="174"/>
      <c r="L58" s="174"/>
      <c r="M58" s="40" t="s">
        <v>344</v>
      </c>
    </row>
    <row r="59" spans="2:13" s="4" customFormat="1" x14ac:dyDescent="0.2">
      <c r="B59" s="184"/>
      <c r="C59" s="174"/>
      <c r="D59" s="151"/>
      <c r="E59" s="165"/>
      <c r="F59" s="117">
        <v>44042</v>
      </c>
      <c r="G59" s="19"/>
      <c r="H59" s="182"/>
      <c r="I59" s="165"/>
      <c r="J59" s="174"/>
      <c r="K59" s="174"/>
      <c r="L59" s="174"/>
      <c r="M59" s="40"/>
    </row>
    <row r="60" spans="2:13" s="4" customFormat="1" x14ac:dyDescent="0.2">
      <c r="B60" s="184"/>
      <c r="C60" s="173"/>
      <c r="D60" s="151"/>
      <c r="E60" s="158"/>
      <c r="F60" s="129">
        <v>44134</v>
      </c>
      <c r="G60" s="19"/>
      <c r="H60" s="183"/>
      <c r="I60" s="158"/>
      <c r="J60" s="174"/>
      <c r="K60" s="174"/>
      <c r="L60" s="174"/>
      <c r="M60" s="40"/>
    </row>
    <row r="61" spans="2:13" s="4" customFormat="1" ht="24" x14ac:dyDescent="0.2">
      <c r="B61" s="184"/>
      <c r="C61" s="59" t="s">
        <v>68</v>
      </c>
      <c r="D61" s="159" t="s">
        <v>21</v>
      </c>
      <c r="E61" s="5" t="s">
        <v>15</v>
      </c>
      <c r="F61" s="98">
        <v>43889</v>
      </c>
      <c r="G61" s="19"/>
      <c r="H61" s="42" t="s">
        <v>198</v>
      </c>
      <c r="I61" s="5">
        <v>1</v>
      </c>
      <c r="J61" s="59" t="s">
        <v>238</v>
      </c>
      <c r="K61" s="172" t="s">
        <v>261</v>
      </c>
      <c r="L61" s="172" t="s">
        <v>237</v>
      </c>
      <c r="M61" s="4" t="s">
        <v>344</v>
      </c>
    </row>
    <row r="62" spans="2:13" s="4" customFormat="1" ht="36" x14ac:dyDescent="0.2">
      <c r="B62" s="184"/>
      <c r="C62" s="59" t="s">
        <v>69</v>
      </c>
      <c r="D62" s="168"/>
      <c r="E62" s="5" t="s">
        <v>15</v>
      </c>
      <c r="F62" s="98">
        <v>43889</v>
      </c>
      <c r="G62" s="19"/>
      <c r="H62" s="42" t="s">
        <v>198</v>
      </c>
      <c r="I62" s="5">
        <v>1</v>
      </c>
      <c r="J62" s="68" t="s">
        <v>23</v>
      </c>
      <c r="K62" s="174"/>
      <c r="L62" s="174"/>
      <c r="M62" s="4" t="s">
        <v>344</v>
      </c>
    </row>
    <row r="63" spans="2:13" s="4" customFormat="1" x14ac:dyDescent="0.2">
      <c r="B63" s="184"/>
      <c r="C63" s="59" t="s">
        <v>70</v>
      </c>
      <c r="D63" s="168"/>
      <c r="E63" s="5" t="s">
        <v>15</v>
      </c>
      <c r="F63" s="98">
        <v>43889</v>
      </c>
      <c r="G63" s="19"/>
      <c r="H63" s="42" t="s">
        <v>198</v>
      </c>
      <c r="I63" s="5">
        <v>1</v>
      </c>
      <c r="J63" s="69" t="s">
        <v>237</v>
      </c>
      <c r="K63" s="174"/>
      <c r="L63" s="174"/>
      <c r="M63" s="4" t="s">
        <v>344</v>
      </c>
    </row>
    <row r="64" spans="2:13" s="4" customFormat="1" ht="36" x14ac:dyDescent="0.2">
      <c r="B64" s="184"/>
      <c r="C64" s="59" t="s">
        <v>71</v>
      </c>
      <c r="D64" s="168"/>
      <c r="E64" s="5" t="s">
        <v>15</v>
      </c>
      <c r="F64" s="98">
        <v>43889</v>
      </c>
      <c r="G64" s="19"/>
      <c r="H64" s="42" t="s">
        <v>198</v>
      </c>
      <c r="I64" s="5">
        <v>1</v>
      </c>
      <c r="J64" s="69" t="s">
        <v>237</v>
      </c>
      <c r="K64" s="174"/>
      <c r="L64" s="174"/>
      <c r="M64" s="4" t="s">
        <v>344</v>
      </c>
    </row>
    <row r="65" spans="1:13" s="4" customFormat="1" ht="24" x14ac:dyDescent="0.2">
      <c r="B65" s="184"/>
      <c r="C65" s="59" t="s">
        <v>72</v>
      </c>
      <c r="D65" s="168"/>
      <c r="E65" s="5" t="s">
        <v>15</v>
      </c>
      <c r="F65" s="98">
        <v>43889</v>
      </c>
      <c r="G65" s="19"/>
      <c r="H65" s="42" t="s">
        <v>198</v>
      </c>
      <c r="I65" s="5">
        <v>1</v>
      </c>
      <c r="J65" s="68" t="s">
        <v>239</v>
      </c>
      <c r="K65" s="174"/>
      <c r="L65" s="174"/>
      <c r="M65" s="4" t="s">
        <v>344</v>
      </c>
    </row>
    <row r="66" spans="1:13" s="4" customFormat="1" x14ac:dyDescent="0.2">
      <c r="B66" s="184"/>
      <c r="C66" s="59" t="s">
        <v>73</v>
      </c>
      <c r="D66" s="168"/>
      <c r="E66" s="5" t="s">
        <v>15</v>
      </c>
      <c r="F66" s="98">
        <v>43889</v>
      </c>
      <c r="G66" s="19"/>
      <c r="H66" s="42" t="s">
        <v>198</v>
      </c>
      <c r="I66" s="5">
        <v>1</v>
      </c>
      <c r="J66" s="68" t="s">
        <v>239</v>
      </c>
      <c r="K66" s="174"/>
      <c r="L66" s="174"/>
      <c r="M66" s="4" t="s">
        <v>344</v>
      </c>
    </row>
    <row r="67" spans="1:13" s="4" customFormat="1" x14ac:dyDescent="0.2">
      <c r="B67" s="184"/>
      <c r="C67" s="58" t="s">
        <v>74</v>
      </c>
      <c r="D67" s="168"/>
      <c r="E67" s="5" t="s">
        <v>15</v>
      </c>
      <c r="F67" s="98">
        <v>43889</v>
      </c>
      <c r="G67" s="19"/>
      <c r="H67" s="42" t="s">
        <v>198</v>
      </c>
      <c r="I67" s="5">
        <v>1</v>
      </c>
      <c r="J67" s="68" t="s">
        <v>239</v>
      </c>
      <c r="K67" s="174"/>
      <c r="L67" s="174"/>
      <c r="M67" s="4" t="s">
        <v>344</v>
      </c>
    </row>
    <row r="68" spans="1:13" s="4" customFormat="1" ht="11.45" customHeight="1" x14ac:dyDescent="0.2">
      <c r="B68" s="184"/>
      <c r="C68" s="157" t="s">
        <v>26</v>
      </c>
      <c r="D68" s="159" t="s">
        <v>25</v>
      </c>
      <c r="E68" s="157" t="s">
        <v>16</v>
      </c>
      <c r="F68" s="97">
        <v>43860</v>
      </c>
      <c r="G68" s="19"/>
      <c r="H68" s="181" t="s">
        <v>31</v>
      </c>
      <c r="I68" s="157">
        <v>4</v>
      </c>
      <c r="J68" s="172" t="s">
        <v>240</v>
      </c>
      <c r="K68" s="171" t="s">
        <v>257</v>
      </c>
      <c r="L68" s="171" t="s">
        <v>237</v>
      </c>
      <c r="M68" s="40"/>
    </row>
    <row r="69" spans="1:13" s="4" customFormat="1" x14ac:dyDescent="0.2">
      <c r="B69" s="184"/>
      <c r="C69" s="165"/>
      <c r="D69" s="168"/>
      <c r="E69" s="165"/>
      <c r="F69" s="107">
        <v>43951</v>
      </c>
      <c r="G69" s="19"/>
      <c r="H69" s="182"/>
      <c r="I69" s="165"/>
      <c r="J69" s="174"/>
      <c r="K69" s="171"/>
      <c r="L69" s="171"/>
      <c r="M69" s="40" t="s">
        <v>344</v>
      </c>
    </row>
    <row r="70" spans="1:13" s="4" customFormat="1" x14ac:dyDescent="0.2">
      <c r="B70" s="184"/>
      <c r="C70" s="165"/>
      <c r="D70" s="168"/>
      <c r="E70" s="165"/>
      <c r="F70" s="117">
        <v>44042</v>
      </c>
      <c r="G70" s="19"/>
      <c r="H70" s="182"/>
      <c r="I70" s="165"/>
      <c r="J70" s="174"/>
      <c r="K70" s="171"/>
      <c r="L70" s="171"/>
      <c r="M70" s="40"/>
    </row>
    <row r="71" spans="1:13" s="4" customFormat="1" x14ac:dyDescent="0.2">
      <c r="B71" s="184"/>
      <c r="C71" s="158"/>
      <c r="D71" s="168"/>
      <c r="E71" s="158"/>
      <c r="F71" s="129">
        <v>44134</v>
      </c>
      <c r="G71" s="19"/>
      <c r="H71" s="183"/>
      <c r="I71" s="158"/>
      <c r="J71" s="173"/>
      <c r="K71" s="171"/>
      <c r="L71" s="171"/>
      <c r="M71" s="40"/>
    </row>
    <row r="72" spans="1:13" s="4" customFormat="1" ht="19.5" customHeight="1" x14ac:dyDescent="0.2">
      <c r="B72" s="184"/>
      <c r="C72" s="157" t="s">
        <v>27</v>
      </c>
      <c r="D72" s="168"/>
      <c r="E72" s="157" t="s">
        <v>16</v>
      </c>
      <c r="F72" s="97">
        <v>43860</v>
      </c>
      <c r="G72" s="19"/>
      <c r="H72" s="181" t="s">
        <v>31</v>
      </c>
      <c r="I72" s="157">
        <v>4</v>
      </c>
      <c r="J72" s="172" t="s">
        <v>237</v>
      </c>
      <c r="K72" s="172" t="s">
        <v>237</v>
      </c>
      <c r="L72" s="172" t="s">
        <v>54</v>
      </c>
      <c r="M72" s="40"/>
    </row>
    <row r="73" spans="1:13" s="4" customFormat="1" x14ac:dyDescent="0.2">
      <c r="B73" s="184"/>
      <c r="C73" s="165"/>
      <c r="D73" s="168"/>
      <c r="E73" s="165"/>
      <c r="F73" s="107">
        <v>43951</v>
      </c>
      <c r="G73" s="19"/>
      <c r="H73" s="182"/>
      <c r="I73" s="165"/>
      <c r="J73" s="174"/>
      <c r="K73" s="174"/>
      <c r="L73" s="174"/>
      <c r="M73" s="40" t="s">
        <v>344</v>
      </c>
    </row>
    <row r="74" spans="1:13" s="4" customFormat="1" x14ac:dyDescent="0.2">
      <c r="B74" s="184"/>
      <c r="C74" s="165"/>
      <c r="D74" s="168"/>
      <c r="E74" s="165"/>
      <c r="F74" s="117">
        <v>44042</v>
      </c>
      <c r="G74" s="19"/>
      <c r="H74" s="182"/>
      <c r="I74" s="165"/>
      <c r="J74" s="174"/>
      <c r="K74" s="174"/>
      <c r="L74" s="174"/>
      <c r="M74" s="40"/>
    </row>
    <row r="75" spans="1:13" s="4" customFormat="1" x14ac:dyDescent="0.2">
      <c r="B75" s="184"/>
      <c r="C75" s="158"/>
      <c r="D75" s="168"/>
      <c r="E75" s="158"/>
      <c r="F75" s="129">
        <v>44134</v>
      </c>
      <c r="G75" s="19"/>
      <c r="H75" s="182"/>
      <c r="I75" s="158"/>
      <c r="J75" s="173"/>
      <c r="K75" s="173"/>
      <c r="L75" s="173"/>
      <c r="M75" s="40"/>
    </row>
    <row r="76" spans="1:13" s="4" customFormat="1" x14ac:dyDescent="0.2">
      <c r="B76" s="184"/>
      <c r="C76" s="157" t="s">
        <v>28</v>
      </c>
      <c r="D76" s="168"/>
      <c r="E76" s="157" t="s">
        <v>16</v>
      </c>
      <c r="F76" s="97">
        <v>43860</v>
      </c>
      <c r="G76" s="19"/>
      <c r="H76" s="181" t="s">
        <v>31</v>
      </c>
      <c r="I76" s="157">
        <v>4</v>
      </c>
      <c r="J76" s="172" t="s">
        <v>238</v>
      </c>
      <c r="K76" s="172" t="s">
        <v>238</v>
      </c>
      <c r="L76" s="172" t="s">
        <v>237</v>
      </c>
      <c r="M76" s="40"/>
    </row>
    <row r="77" spans="1:13" s="4" customFormat="1" x14ac:dyDescent="0.2">
      <c r="B77" s="184"/>
      <c r="C77" s="165"/>
      <c r="D77" s="168"/>
      <c r="E77" s="165"/>
      <c r="F77" s="107">
        <v>43951</v>
      </c>
      <c r="G77" s="19"/>
      <c r="H77" s="182"/>
      <c r="I77" s="165"/>
      <c r="J77" s="174"/>
      <c r="K77" s="174"/>
      <c r="L77" s="174"/>
      <c r="M77" s="40" t="s">
        <v>344</v>
      </c>
    </row>
    <row r="78" spans="1:13" s="4" customFormat="1" ht="12.6" customHeight="1" x14ac:dyDescent="0.2">
      <c r="A78" s="4" t="s">
        <v>159</v>
      </c>
      <c r="B78" s="184"/>
      <c r="C78" s="165"/>
      <c r="D78" s="168"/>
      <c r="E78" s="165"/>
      <c r="F78" s="117">
        <v>44042</v>
      </c>
      <c r="G78" s="19"/>
      <c r="H78" s="182"/>
      <c r="I78" s="165"/>
      <c r="J78" s="174"/>
      <c r="K78" s="174"/>
      <c r="L78" s="174"/>
      <c r="M78" s="40"/>
    </row>
    <row r="79" spans="1:13" s="4" customFormat="1" x14ac:dyDescent="0.2">
      <c r="A79" s="4" t="s">
        <v>87</v>
      </c>
      <c r="B79" s="184"/>
      <c r="C79" s="158"/>
      <c r="D79" s="168"/>
      <c r="E79" s="158"/>
      <c r="F79" s="129">
        <v>44134</v>
      </c>
      <c r="G79" s="19"/>
      <c r="H79" s="183"/>
      <c r="I79" s="158"/>
      <c r="J79" s="173"/>
      <c r="K79" s="173"/>
      <c r="L79" s="173"/>
      <c r="M79" s="40"/>
    </row>
    <row r="80" spans="1:13" s="4" customFormat="1" x14ac:dyDescent="0.2">
      <c r="A80" s="4" t="s">
        <v>158</v>
      </c>
      <c r="B80" s="184"/>
      <c r="C80" s="157" t="s">
        <v>30</v>
      </c>
      <c r="D80" s="168"/>
      <c r="E80" s="157" t="s">
        <v>16</v>
      </c>
      <c r="F80" s="97">
        <v>43860</v>
      </c>
      <c r="G80" s="19"/>
      <c r="H80" s="181" t="s">
        <v>31</v>
      </c>
      <c r="I80" s="157">
        <v>4</v>
      </c>
      <c r="J80" s="172" t="s">
        <v>241</v>
      </c>
      <c r="K80" s="172" t="s">
        <v>241</v>
      </c>
      <c r="L80" s="172" t="s">
        <v>237</v>
      </c>
      <c r="M80" s="40"/>
    </row>
    <row r="81" spans="2:15" s="4" customFormat="1" x14ac:dyDescent="0.2">
      <c r="B81" s="184"/>
      <c r="C81" s="165"/>
      <c r="D81" s="168"/>
      <c r="E81" s="165"/>
      <c r="F81" s="107">
        <v>43951</v>
      </c>
      <c r="G81" s="19"/>
      <c r="H81" s="182"/>
      <c r="I81" s="165"/>
      <c r="J81" s="174"/>
      <c r="K81" s="174"/>
      <c r="L81" s="174"/>
      <c r="M81" s="40" t="s">
        <v>344</v>
      </c>
    </row>
    <row r="82" spans="2:15" s="4" customFormat="1" x14ac:dyDescent="0.2">
      <c r="B82" s="184"/>
      <c r="C82" s="165"/>
      <c r="D82" s="168"/>
      <c r="E82" s="165"/>
      <c r="F82" s="117">
        <v>44042</v>
      </c>
      <c r="G82" s="19"/>
      <c r="H82" s="182"/>
      <c r="I82" s="165"/>
      <c r="J82" s="174"/>
      <c r="K82" s="174"/>
      <c r="L82" s="174"/>
      <c r="M82" s="40"/>
    </row>
    <row r="83" spans="2:15" s="4" customFormat="1" x14ac:dyDescent="0.2">
      <c r="B83" s="184"/>
      <c r="C83" s="158"/>
      <c r="D83" s="168"/>
      <c r="E83" s="158"/>
      <c r="F83" s="129">
        <v>44134</v>
      </c>
      <c r="G83" s="19"/>
      <c r="H83" s="183"/>
      <c r="I83" s="158"/>
      <c r="J83" s="173"/>
      <c r="K83" s="173"/>
      <c r="L83" s="173"/>
      <c r="M83" s="40"/>
    </row>
    <row r="84" spans="2:15" s="4" customFormat="1" x14ac:dyDescent="0.2">
      <c r="B84" s="184"/>
      <c r="C84" s="5" t="s">
        <v>26</v>
      </c>
      <c r="D84" s="168"/>
      <c r="E84" s="5" t="s">
        <v>15</v>
      </c>
      <c r="F84" s="98">
        <v>43876</v>
      </c>
      <c r="G84" s="19"/>
      <c r="H84" s="43" t="s">
        <v>31</v>
      </c>
      <c r="I84" s="5">
        <v>1</v>
      </c>
      <c r="J84" s="59" t="s">
        <v>242</v>
      </c>
      <c r="K84" s="59" t="s">
        <v>257</v>
      </c>
      <c r="L84" s="59" t="s">
        <v>237</v>
      </c>
      <c r="M84" s="40"/>
    </row>
    <row r="85" spans="2:15" s="4" customFormat="1" ht="24" x14ac:dyDescent="0.2">
      <c r="B85" s="184"/>
      <c r="C85" s="5" t="s">
        <v>27</v>
      </c>
      <c r="D85" s="168"/>
      <c r="E85" s="5" t="s">
        <v>15</v>
      </c>
      <c r="F85" s="98">
        <v>43876</v>
      </c>
      <c r="G85" s="19"/>
      <c r="H85" s="43" t="s">
        <v>31</v>
      </c>
      <c r="I85" s="5">
        <v>1</v>
      </c>
      <c r="J85" s="59" t="s">
        <v>237</v>
      </c>
      <c r="K85" s="59" t="s">
        <v>237</v>
      </c>
      <c r="L85" s="59" t="s">
        <v>54</v>
      </c>
      <c r="M85" s="40"/>
    </row>
    <row r="86" spans="2:15" s="4" customFormat="1" ht="24" x14ac:dyDescent="0.2">
      <c r="B86" s="184"/>
      <c r="C86" s="5" t="s">
        <v>32</v>
      </c>
      <c r="D86" s="168"/>
      <c r="E86" s="5" t="s">
        <v>38</v>
      </c>
      <c r="F86" s="98">
        <v>43876</v>
      </c>
      <c r="G86" s="19"/>
      <c r="H86" s="43" t="s">
        <v>31</v>
      </c>
      <c r="I86" s="5">
        <v>1</v>
      </c>
      <c r="J86" s="59" t="s">
        <v>238</v>
      </c>
      <c r="K86" s="59" t="s">
        <v>238</v>
      </c>
      <c r="L86" s="59" t="s">
        <v>237</v>
      </c>
      <c r="M86" s="40"/>
      <c r="O86" s="97"/>
    </row>
    <row r="87" spans="2:15" s="4" customFormat="1" ht="24" x14ac:dyDescent="0.2">
      <c r="B87" s="184"/>
      <c r="C87" s="5" t="s">
        <v>33</v>
      </c>
      <c r="D87" s="168"/>
      <c r="E87" s="5" t="s">
        <v>38</v>
      </c>
      <c r="F87" s="98">
        <v>43876</v>
      </c>
      <c r="G87" s="19"/>
      <c r="H87" s="43" t="s">
        <v>31</v>
      </c>
      <c r="I87" s="5">
        <v>1</v>
      </c>
      <c r="J87" s="59" t="s">
        <v>238</v>
      </c>
      <c r="K87" s="59" t="s">
        <v>238</v>
      </c>
      <c r="L87" s="59" t="s">
        <v>237</v>
      </c>
      <c r="M87" s="40"/>
    </row>
    <row r="88" spans="2:15" s="4" customFormat="1" ht="24" x14ac:dyDescent="0.2">
      <c r="B88" s="184"/>
      <c r="C88" s="5" t="s">
        <v>34</v>
      </c>
      <c r="D88" s="168"/>
      <c r="E88" s="5" t="s">
        <v>15</v>
      </c>
      <c r="F88" s="98">
        <v>43876</v>
      </c>
      <c r="G88" s="19"/>
      <c r="H88" s="43" t="s">
        <v>31</v>
      </c>
      <c r="I88" s="5">
        <v>1</v>
      </c>
      <c r="J88" s="59" t="s">
        <v>238</v>
      </c>
      <c r="K88" s="59" t="s">
        <v>238</v>
      </c>
      <c r="L88" s="59" t="s">
        <v>237</v>
      </c>
      <c r="M88" s="40"/>
    </row>
    <row r="89" spans="2:15" s="4" customFormat="1" ht="24" x14ac:dyDescent="0.2">
      <c r="B89" s="184"/>
      <c r="C89" s="5" t="s">
        <v>35</v>
      </c>
      <c r="D89" s="168"/>
      <c r="E89" s="5" t="s">
        <v>38</v>
      </c>
      <c r="F89" s="98">
        <v>43876</v>
      </c>
      <c r="G89" s="19"/>
      <c r="H89" s="43" t="s">
        <v>31</v>
      </c>
      <c r="I89" s="5">
        <v>1</v>
      </c>
      <c r="J89" s="59" t="s">
        <v>237</v>
      </c>
      <c r="K89" s="59" t="s">
        <v>237</v>
      </c>
      <c r="L89" s="59" t="s">
        <v>54</v>
      </c>
      <c r="M89" s="40"/>
    </row>
    <row r="90" spans="2:15" s="4" customFormat="1" ht="24" x14ac:dyDescent="0.2">
      <c r="B90" s="184"/>
      <c r="C90" s="5" t="s">
        <v>36</v>
      </c>
      <c r="D90" s="168"/>
      <c r="E90" s="5" t="s">
        <v>38</v>
      </c>
      <c r="F90" s="98">
        <v>43876</v>
      </c>
      <c r="G90" s="19"/>
      <c r="H90" s="43" t="s">
        <v>31</v>
      </c>
      <c r="I90" s="5">
        <v>1</v>
      </c>
      <c r="J90" s="59" t="s">
        <v>237</v>
      </c>
      <c r="K90" s="59" t="s">
        <v>237</v>
      </c>
      <c r="L90" s="59" t="s">
        <v>54</v>
      </c>
      <c r="M90" s="40"/>
    </row>
    <row r="91" spans="2:15" s="4" customFormat="1" x14ac:dyDescent="0.2">
      <c r="B91" s="184"/>
      <c r="C91" s="157" t="s">
        <v>123</v>
      </c>
      <c r="D91" s="168"/>
      <c r="E91" s="150" t="s">
        <v>16</v>
      </c>
      <c r="F91" s="97">
        <v>43860</v>
      </c>
      <c r="G91" s="19"/>
      <c r="H91" s="172" t="s">
        <v>124</v>
      </c>
      <c r="I91" s="157">
        <v>4</v>
      </c>
      <c r="J91" s="171" t="s">
        <v>240</v>
      </c>
      <c r="K91" s="172" t="s">
        <v>257</v>
      </c>
      <c r="L91" s="172" t="s">
        <v>237</v>
      </c>
      <c r="M91" s="40"/>
    </row>
    <row r="92" spans="2:15" s="4" customFormat="1" x14ac:dyDescent="0.2">
      <c r="B92" s="184"/>
      <c r="C92" s="165"/>
      <c r="D92" s="168"/>
      <c r="E92" s="150"/>
      <c r="F92" s="107">
        <v>43951</v>
      </c>
      <c r="G92" s="19"/>
      <c r="H92" s="174"/>
      <c r="I92" s="165"/>
      <c r="J92" s="171"/>
      <c r="K92" s="174"/>
      <c r="L92" s="174"/>
      <c r="M92" s="40"/>
    </row>
    <row r="93" spans="2:15" s="4" customFormat="1" x14ac:dyDescent="0.2">
      <c r="B93" s="184"/>
      <c r="C93" s="165"/>
      <c r="D93" s="168"/>
      <c r="E93" s="150"/>
      <c r="F93" s="117">
        <v>44042</v>
      </c>
      <c r="G93" s="19"/>
      <c r="H93" s="174"/>
      <c r="I93" s="165"/>
      <c r="J93" s="171"/>
      <c r="K93" s="174"/>
      <c r="L93" s="174"/>
      <c r="M93" s="40"/>
    </row>
    <row r="94" spans="2:15" s="4" customFormat="1" x14ac:dyDescent="0.2">
      <c r="B94" s="184"/>
      <c r="C94" s="165"/>
      <c r="D94" s="168"/>
      <c r="E94" s="150"/>
      <c r="F94" s="129">
        <v>44134</v>
      </c>
      <c r="G94" s="19"/>
      <c r="H94" s="174"/>
      <c r="I94" s="165"/>
      <c r="J94" s="171"/>
      <c r="K94" s="174"/>
      <c r="L94" s="174"/>
      <c r="M94" s="40"/>
    </row>
    <row r="95" spans="2:15" s="4" customFormat="1" ht="24" x14ac:dyDescent="0.2">
      <c r="B95" s="184"/>
      <c r="C95" s="5" t="s">
        <v>44</v>
      </c>
      <c r="D95" s="159" t="s">
        <v>43</v>
      </c>
      <c r="E95" s="5" t="s">
        <v>15</v>
      </c>
      <c r="F95" s="129">
        <v>44134</v>
      </c>
      <c r="G95" s="19"/>
      <c r="H95" s="42" t="s">
        <v>40</v>
      </c>
      <c r="I95" s="5">
        <v>1</v>
      </c>
      <c r="J95" s="68" t="s">
        <v>238</v>
      </c>
      <c r="K95" s="172" t="s">
        <v>238</v>
      </c>
      <c r="L95" s="172" t="s">
        <v>237</v>
      </c>
      <c r="M95" s="40"/>
    </row>
    <row r="96" spans="2:15" s="4" customFormat="1" ht="24" x14ac:dyDescent="0.2">
      <c r="B96" s="184"/>
      <c r="C96" s="5" t="s">
        <v>45</v>
      </c>
      <c r="D96" s="168"/>
      <c r="E96" s="5" t="s">
        <v>15</v>
      </c>
      <c r="F96" s="136">
        <v>44166</v>
      </c>
      <c r="G96" s="19"/>
      <c r="H96" s="42" t="s">
        <v>40</v>
      </c>
      <c r="I96" s="5">
        <v>1</v>
      </c>
      <c r="J96" s="68" t="s">
        <v>238</v>
      </c>
      <c r="K96" s="174"/>
      <c r="L96" s="174"/>
      <c r="M96" s="40"/>
    </row>
    <row r="97" spans="2:13" s="4" customFormat="1" x14ac:dyDescent="0.2">
      <c r="B97" s="184"/>
      <c r="C97" s="157" t="s">
        <v>47</v>
      </c>
      <c r="D97" s="159" t="s">
        <v>46</v>
      </c>
      <c r="E97" s="157" t="s">
        <v>18</v>
      </c>
      <c r="F97" s="97">
        <v>43846</v>
      </c>
      <c r="G97" s="19"/>
      <c r="H97" s="172" t="s">
        <v>50</v>
      </c>
      <c r="I97" s="157">
        <v>12</v>
      </c>
      <c r="J97" s="172" t="s">
        <v>237</v>
      </c>
      <c r="K97" s="172" t="s">
        <v>237</v>
      </c>
      <c r="L97" s="172" t="s">
        <v>54</v>
      </c>
      <c r="M97" s="40" t="s">
        <v>344</v>
      </c>
    </row>
    <row r="98" spans="2:13" s="4" customFormat="1" x14ac:dyDescent="0.2">
      <c r="B98" s="184"/>
      <c r="C98" s="165"/>
      <c r="D98" s="168"/>
      <c r="E98" s="165"/>
      <c r="F98" s="98">
        <v>43878</v>
      </c>
      <c r="G98" s="19"/>
      <c r="H98" s="174"/>
      <c r="I98" s="165"/>
      <c r="J98" s="174"/>
      <c r="K98" s="174"/>
      <c r="L98" s="174"/>
      <c r="M98" s="4" t="s">
        <v>344</v>
      </c>
    </row>
    <row r="99" spans="2:13" s="4" customFormat="1" x14ac:dyDescent="0.2">
      <c r="B99" s="184"/>
      <c r="C99" s="165"/>
      <c r="D99" s="168"/>
      <c r="E99" s="165"/>
      <c r="F99" s="93">
        <v>43906</v>
      </c>
      <c r="G99" s="19"/>
      <c r="H99" s="174"/>
      <c r="I99" s="165"/>
      <c r="J99" s="174"/>
      <c r="K99" s="174"/>
      <c r="L99" s="174"/>
      <c r="M99" s="38" t="s">
        <v>344</v>
      </c>
    </row>
    <row r="100" spans="2:13" s="4" customFormat="1" x14ac:dyDescent="0.2">
      <c r="B100" s="184"/>
      <c r="C100" s="165"/>
      <c r="D100" s="168"/>
      <c r="E100" s="165"/>
      <c r="F100" s="107">
        <v>43941</v>
      </c>
      <c r="G100" s="19"/>
      <c r="H100" s="174"/>
      <c r="I100" s="165"/>
      <c r="J100" s="174"/>
      <c r="K100" s="174"/>
      <c r="L100" s="174"/>
      <c r="M100" s="40" t="s">
        <v>344</v>
      </c>
    </row>
    <row r="101" spans="2:13" s="4" customFormat="1" x14ac:dyDescent="0.2">
      <c r="B101" s="184"/>
      <c r="C101" s="165"/>
      <c r="D101" s="168"/>
      <c r="E101" s="165"/>
      <c r="F101" s="112">
        <v>43969</v>
      </c>
      <c r="G101" s="19"/>
      <c r="H101" s="174"/>
      <c r="I101" s="165"/>
      <c r="J101" s="174"/>
      <c r="K101" s="174"/>
      <c r="L101" s="174"/>
      <c r="M101" s="40"/>
    </row>
    <row r="102" spans="2:13" s="4" customFormat="1" x14ac:dyDescent="0.2">
      <c r="B102" s="184"/>
      <c r="C102" s="165"/>
      <c r="D102" s="168"/>
      <c r="E102" s="165"/>
      <c r="F102" s="87">
        <v>43998</v>
      </c>
      <c r="G102" s="19"/>
      <c r="H102" s="174"/>
      <c r="I102" s="165"/>
      <c r="J102" s="174"/>
      <c r="K102" s="174"/>
      <c r="L102" s="174"/>
      <c r="M102" s="40"/>
    </row>
    <row r="103" spans="2:13" s="4" customFormat="1" x14ac:dyDescent="0.2">
      <c r="B103" s="184"/>
      <c r="C103" s="165"/>
      <c r="D103" s="168"/>
      <c r="E103" s="165"/>
      <c r="F103" s="117">
        <v>44025</v>
      </c>
      <c r="G103" s="19"/>
      <c r="H103" s="174"/>
      <c r="I103" s="165"/>
      <c r="J103" s="174"/>
      <c r="K103" s="174"/>
      <c r="L103" s="174"/>
      <c r="M103" s="40"/>
    </row>
    <row r="104" spans="2:13" s="4" customFormat="1" x14ac:dyDescent="0.2">
      <c r="B104" s="184"/>
      <c r="C104" s="165"/>
      <c r="D104" s="168"/>
      <c r="E104" s="165"/>
      <c r="F104" s="126">
        <v>44061</v>
      </c>
      <c r="G104" s="19"/>
      <c r="H104" s="174"/>
      <c r="I104" s="165"/>
      <c r="J104" s="174"/>
      <c r="K104" s="174"/>
      <c r="L104" s="174"/>
      <c r="M104" s="40"/>
    </row>
    <row r="105" spans="2:13" s="4" customFormat="1" x14ac:dyDescent="0.2">
      <c r="B105" s="184"/>
      <c r="C105" s="165"/>
      <c r="D105" s="168"/>
      <c r="E105" s="165"/>
      <c r="F105" s="124">
        <v>44088</v>
      </c>
      <c r="G105" s="19"/>
      <c r="H105" s="174"/>
      <c r="I105" s="165"/>
      <c r="J105" s="174"/>
      <c r="K105" s="174"/>
      <c r="L105" s="174"/>
      <c r="M105" s="40"/>
    </row>
    <row r="106" spans="2:13" s="4" customFormat="1" x14ac:dyDescent="0.2">
      <c r="B106" s="184"/>
      <c r="C106" s="165"/>
      <c r="D106" s="168"/>
      <c r="E106" s="165"/>
      <c r="F106" s="129">
        <v>44117</v>
      </c>
      <c r="G106" s="19"/>
      <c r="H106" s="174"/>
      <c r="I106" s="165"/>
      <c r="J106" s="174"/>
      <c r="K106" s="174"/>
      <c r="L106" s="174"/>
      <c r="M106" s="40"/>
    </row>
    <row r="107" spans="2:13" s="4" customFormat="1" x14ac:dyDescent="0.2">
      <c r="B107" s="184"/>
      <c r="C107" s="165"/>
      <c r="D107" s="168"/>
      <c r="E107" s="165"/>
      <c r="F107" s="137">
        <v>44152</v>
      </c>
      <c r="G107" s="19"/>
      <c r="H107" s="174"/>
      <c r="I107" s="165"/>
      <c r="J107" s="174"/>
      <c r="K107" s="174"/>
      <c r="L107" s="174"/>
      <c r="M107" s="40"/>
    </row>
    <row r="108" spans="2:13" s="4" customFormat="1" x14ac:dyDescent="0.2">
      <c r="B108" s="184"/>
      <c r="C108" s="158"/>
      <c r="D108" s="168"/>
      <c r="E108" s="158"/>
      <c r="F108" s="136">
        <v>44181</v>
      </c>
      <c r="G108" s="19"/>
      <c r="H108" s="173"/>
      <c r="I108" s="158"/>
      <c r="J108" s="173"/>
      <c r="K108" s="174"/>
      <c r="L108" s="174"/>
      <c r="M108" s="40"/>
    </row>
    <row r="109" spans="2:13" s="4" customFormat="1" x14ac:dyDescent="0.2">
      <c r="B109" s="184"/>
      <c r="C109" s="157" t="s">
        <v>48</v>
      </c>
      <c r="D109" s="168"/>
      <c r="E109" s="157" t="s">
        <v>49</v>
      </c>
      <c r="F109" s="97">
        <v>43846</v>
      </c>
      <c r="G109" s="19"/>
      <c r="H109" s="181" t="s">
        <v>50</v>
      </c>
      <c r="I109" s="157">
        <v>6</v>
      </c>
      <c r="J109" s="172" t="s">
        <v>237</v>
      </c>
      <c r="K109" s="174"/>
      <c r="L109" s="174"/>
      <c r="M109" s="40" t="s">
        <v>344</v>
      </c>
    </row>
    <row r="110" spans="2:13" s="4" customFormat="1" x14ac:dyDescent="0.2">
      <c r="B110" s="184"/>
      <c r="C110" s="165"/>
      <c r="D110" s="168"/>
      <c r="E110" s="165"/>
      <c r="F110" s="93">
        <v>43906</v>
      </c>
      <c r="G110" s="19"/>
      <c r="H110" s="182"/>
      <c r="I110" s="165"/>
      <c r="J110" s="174"/>
      <c r="K110" s="174"/>
      <c r="L110" s="174"/>
      <c r="M110" s="38" t="s">
        <v>344</v>
      </c>
    </row>
    <row r="111" spans="2:13" s="4" customFormat="1" x14ac:dyDescent="0.2">
      <c r="B111" s="184"/>
      <c r="C111" s="165"/>
      <c r="D111" s="168"/>
      <c r="E111" s="165"/>
      <c r="F111" s="112">
        <v>43969</v>
      </c>
      <c r="G111" s="19"/>
      <c r="H111" s="182"/>
      <c r="I111" s="165"/>
      <c r="J111" s="174"/>
      <c r="K111" s="174"/>
      <c r="L111" s="174"/>
      <c r="M111" s="40"/>
    </row>
    <row r="112" spans="2:13" s="4" customFormat="1" x14ac:dyDescent="0.2">
      <c r="B112" s="184"/>
      <c r="C112" s="165"/>
      <c r="D112" s="168"/>
      <c r="E112" s="165"/>
      <c r="F112" s="117">
        <v>44025</v>
      </c>
      <c r="G112" s="19"/>
      <c r="H112" s="182"/>
      <c r="I112" s="165"/>
      <c r="J112" s="174"/>
      <c r="K112" s="174"/>
      <c r="L112" s="174"/>
      <c r="M112" s="40"/>
    </row>
    <row r="113" spans="2:13" s="4" customFormat="1" x14ac:dyDescent="0.2">
      <c r="B113" s="184"/>
      <c r="C113" s="165"/>
      <c r="D113" s="168"/>
      <c r="E113" s="165"/>
      <c r="F113" s="124">
        <v>44088</v>
      </c>
      <c r="G113" s="19"/>
      <c r="H113" s="182"/>
      <c r="I113" s="165"/>
      <c r="J113" s="174"/>
      <c r="K113" s="174"/>
      <c r="L113" s="174"/>
      <c r="M113" s="40"/>
    </row>
    <row r="114" spans="2:13" s="4" customFormat="1" x14ac:dyDescent="0.2">
      <c r="B114" s="184"/>
      <c r="C114" s="158"/>
      <c r="D114" s="168"/>
      <c r="E114" s="158"/>
      <c r="F114" s="137">
        <v>44152</v>
      </c>
      <c r="G114" s="19"/>
      <c r="H114" s="183"/>
      <c r="I114" s="158"/>
      <c r="J114" s="173"/>
      <c r="K114" s="174"/>
      <c r="L114" s="174"/>
      <c r="M114" s="40"/>
    </row>
    <row r="115" spans="2:13" s="4" customFormat="1" x14ac:dyDescent="0.2">
      <c r="B115" s="184"/>
      <c r="C115" s="5" t="s">
        <v>97</v>
      </c>
      <c r="D115" s="168"/>
      <c r="E115" s="5" t="s">
        <v>38</v>
      </c>
      <c r="F115" s="87">
        <v>43987</v>
      </c>
      <c r="G115" s="19"/>
      <c r="H115" s="42" t="s">
        <v>50</v>
      </c>
      <c r="I115" s="5">
        <v>1</v>
      </c>
      <c r="J115" s="68" t="s">
        <v>237</v>
      </c>
      <c r="K115" s="174"/>
      <c r="L115" s="174"/>
      <c r="M115" s="40"/>
    </row>
    <row r="116" spans="2:13" s="4" customFormat="1" ht="24" x14ac:dyDescent="0.2">
      <c r="B116" s="184"/>
      <c r="C116" s="5" t="s">
        <v>77</v>
      </c>
      <c r="D116" s="160"/>
      <c r="E116" s="5" t="s">
        <v>38</v>
      </c>
      <c r="F116" s="118" t="s">
        <v>164</v>
      </c>
      <c r="G116" s="19"/>
      <c r="H116" s="42" t="s">
        <v>50</v>
      </c>
      <c r="I116" s="5">
        <v>1</v>
      </c>
      <c r="J116" s="68" t="s">
        <v>237</v>
      </c>
      <c r="K116" s="173"/>
      <c r="L116" s="173"/>
      <c r="M116" s="40"/>
    </row>
    <row r="117" spans="2:13" s="4" customFormat="1" ht="33" customHeight="1" x14ac:dyDescent="0.2">
      <c r="B117" s="184"/>
      <c r="C117" s="157" t="s">
        <v>82</v>
      </c>
      <c r="D117" s="159" t="s">
        <v>51</v>
      </c>
      <c r="E117" s="157" t="s">
        <v>53</v>
      </c>
      <c r="F117" s="98">
        <v>43875</v>
      </c>
      <c r="G117" s="19"/>
      <c r="H117" s="181" t="s">
        <v>39</v>
      </c>
      <c r="I117" s="157">
        <v>6</v>
      </c>
      <c r="J117" s="172" t="s">
        <v>237</v>
      </c>
      <c r="K117" s="172" t="s">
        <v>55</v>
      </c>
      <c r="L117" s="172" t="s">
        <v>263</v>
      </c>
      <c r="M117" s="4" t="s">
        <v>344</v>
      </c>
    </row>
    <row r="118" spans="2:13" s="4" customFormat="1" x14ac:dyDescent="0.2">
      <c r="B118" s="184"/>
      <c r="C118" s="165"/>
      <c r="D118" s="168"/>
      <c r="E118" s="165"/>
      <c r="F118" s="107">
        <v>43932</v>
      </c>
      <c r="G118" s="19"/>
      <c r="H118" s="182"/>
      <c r="I118" s="165"/>
      <c r="J118" s="174"/>
      <c r="K118" s="174"/>
      <c r="L118" s="174"/>
      <c r="M118" s="40" t="s">
        <v>344</v>
      </c>
    </row>
    <row r="119" spans="2:13" s="4" customFormat="1" x14ac:dyDescent="0.2">
      <c r="B119" s="184"/>
      <c r="C119" s="165"/>
      <c r="D119" s="168"/>
      <c r="E119" s="165"/>
      <c r="F119" s="87">
        <v>43995</v>
      </c>
      <c r="G119" s="19"/>
      <c r="H119" s="182"/>
      <c r="I119" s="165"/>
      <c r="J119" s="174"/>
      <c r="K119" s="174"/>
      <c r="L119" s="174"/>
      <c r="M119" s="40"/>
    </row>
    <row r="120" spans="2:13" s="4" customFormat="1" x14ac:dyDescent="0.2">
      <c r="B120" s="184"/>
      <c r="C120" s="165"/>
      <c r="D120" s="168"/>
      <c r="E120" s="165"/>
      <c r="F120" s="124">
        <v>44082</v>
      </c>
      <c r="G120" s="19"/>
      <c r="H120" s="182"/>
      <c r="I120" s="165"/>
      <c r="J120" s="174"/>
      <c r="K120" s="174"/>
      <c r="L120" s="174"/>
      <c r="M120" s="40"/>
    </row>
    <row r="121" spans="2:13" s="4" customFormat="1" x14ac:dyDescent="0.2">
      <c r="B121" s="184"/>
      <c r="C121" s="165"/>
      <c r="D121" s="168"/>
      <c r="E121" s="165"/>
      <c r="F121" s="129">
        <v>44114</v>
      </c>
      <c r="G121" s="19"/>
      <c r="H121" s="182"/>
      <c r="I121" s="165"/>
      <c r="J121" s="174"/>
      <c r="K121" s="174"/>
      <c r="L121" s="174"/>
      <c r="M121" s="40"/>
    </row>
    <row r="122" spans="2:13" s="4" customFormat="1" x14ac:dyDescent="0.2">
      <c r="B122" s="184"/>
      <c r="C122" s="165"/>
      <c r="D122" s="168"/>
      <c r="E122" s="165"/>
      <c r="F122" s="136">
        <v>44177</v>
      </c>
      <c r="G122" s="19"/>
      <c r="H122" s="182"/>
      <c r="I122" s="158"/>
      <c r="J122" s="174"/>
      <c r="K122" s="174"/>
      <c r="L122" s="174"/>
      <c r="M122" s="40"/>
    </row>
    <row r="123" spans="2:13" s="4" customFormat="1" ht="36" x14ac:dyDescent="0.2">
      <c r="B123" s="184"/>
      <c r="C123" s="5" t="s">
        <v>52</v>
      </c>
      <c r="D123" s="22" t="s">
        <v>250</v>
      </c>
      <c r="E123" s="5" t="s">
        <v>38</v>
      </c>
      <c r="F123" s="97">
        <v>44198</v>
      </c>
      <c r="G123" s="19"/>
      <c r="H123" s="42" t="s">
        <v>224</v>
      </c>
      <c r="I123" s="5">
        <v>1</v>
      </c>
      <c r="J123" s="59" t="s">
        <v>238</v>
      </c>
      <c r="K123" s="59" t="s">
        <v>251</v>
      </c>
      <c r="L123" s="59" t="s">
        <v>237</v>
      </c>
      <c r="M123" s="40" t="s">
        <v>344</v>
      </c>
    </row>
    <row r="124" spans="2:13" s="4" customFormat="1" ht="24" x14ac:dyDescent="0.2">
      <c r="B124" s="184"/>
      <c r="C124" s="37" t="s">
        <v>254</v>
      </c>
      <c r="D124" s="151" t="s">
        <v>252</v>
      </c>
      <c r="E124" s="37" t="s">
        <v>38</v>
      </c>
      <c r="F124" s="98">
        <v>44620</v>
      </c>
      <c r="G124" s="19"/>
      <c r="H124" s="58" t="s">
        <v>224</v>
      </c>
      <c r="I124" s="37">
        <v>1</v>
      </c>
      <c r="J124" s="58" t="s">
        <v>253</v>
      </c>
      <c r="K124" s="59" t="s">
        <v>251</v>
      </c>
      <c r="L124" s="59" t="s">
        <v>237</v>
      </c>
      <c r="M124" s="4" t="s">
        <v>344</v>
      </c>
    </row>
    <row r="125" spans="2:13" s="4" customFormat="1" ht="24" x14ac:dyDescent="0.2">
      <c r="B125" s="184"/>
      <c r="C125" s="37" t="s">
        <v>255</v>
      </c>
      <c r="D125" s="151"/>
      <c r="E125" s="37" t="s">
        <v>38</v>
      </c>
      <c r="F125" s="98">
        <v>44620</v>
      </c>
      <c r="G125" s="19"/>
      <c r="H125" s="58" t="s">
        <v>224</v>
      </c>
      <c r="I125" s="37">
        <v>1</v>
      </c>
      <c r="J125" s="58" t="s">
        <v>253</v>
      </c>
      <c r="K125" s="59" t="s">
        <v>251</v>
      </c>
      <c r="L125" s="59" t="s">
        <v>237</v>
      </c>
      <c r="M125" s="4" t="s">
        <v>344</v>
      </c>
    </row>
    <row r="126" spans="2:13" s="4" customFormat="1" ht="11.45" customHeight="1" x14ac:dyDescent="0.2">
      <c r="B126" s="184"/>
      <c r="C126" s="157" t="s">
        <v>264</v>
      </c>
      <c r="D126" s="159" t="s">
        <v>265</v>
      </c>
      <c r="E126" s="157" t="s">
        <v>18</v>
      </c>
      <c r="F126" s="97">
        <v>43845</v>
      </c>
      <c r="G126" s="19"/>
      <c r="H126" s="172" t="s">
        <v>265</v>
      </c>
      <c r="I126" s="157">
        <v>12</v>
      </c>
      <c r="J126" s="172" t="s">
        <v>266</v>
      </c>
      <c r="K126" s="171" t="s">
        <v>237</v>
      </c>
      <c r="L126" s="171" t="s">
        <v>54</v>
      </c>
      <c r="M126" s="40" t="s">
        <v>344</v>
      </c>
    </row>
    <row r="127" spans="2:13" s="4" customFormat="1" ht="11.45" customHeight="1" x14ac:dyDescent="0.2">
      <c r="B127" s="184"/>
      <c r="C127" s="165"/>
      <c r="D127" s="168"/>
      <c r="E127" s="165"/>
      <c r="F127" s="98">
        <v>43876</v>
      </c>
      <c r="G127" s="19"/>
      <c r="H127" s="174"/>
      <c r="I127" s="165"/>
      <c r="J127" s="174"/>
      <c r="K127" s="171"/>
      <c r="L127" s="171"/>
      <c r="M127" s="4" t="s">
        <v>344</v>
      </c>
    </row>
    <row r="128" spans="2:13" s="4" customFormat="1" ht="11.45" customHeight="1" x14ac:dyDescent="0.2">
      <c r="B128" s="184"/>
      <c r="C128" s="165"/>
      <c r="D128" s="168"/>
      <c r="E128" s="165"/>
      <c r="F128" s="93">
        <v>43905</v>
      </c>
      <c r="G128" s="19"/>
      <c r="H128" s="174"/>
      <c r="I128" s="165"/>
      <c r="J128" s="174"/>
      <c r="K128" s="171"/>
      <c r="L128" s="171"/>
      <c r="M128" s="38" t="s">
        <v>344</v>
      </c>
    </row>
    <row r="129" spans="2:13" s="4" customFormat="1" ht="11.45" customHeight="1" x14ac:dyDescent="0.2">
      <c r="B129" s="184"/>
      <c r="C129" s="165"/>
      <c r="D129" s="168"/>
      <c r="E129" s="165"/>
      <c r="F129" s="107">
        <v>43936</v>
      </c>
      <c r="G129" s="19"/>
      <c r="H129" s="174"/>
      <c r="I129" s="165"/>
      <c r="J129" s="174"/>
      <c r="K129" s="171"/>
      <c r="L129" s="171"/>
      <c r="M129" s="70" t="s">
        <v>271</v>
      </c>
    </row>
    <row r="130" spans="2:13" s="4" customFormat="1" ht="11.45" customHeight="1" x14ac:dyDescent="0.2">
      <c r="B130" s="184"/>
      <c r="C130" s="165"/>
      <c r="D130" s="168"/>
      <c r="E130" s="165"/>
      <c r="F130" s="112">
        <v>43966</v>
      </c>
      <c r="G130" s="19"/>
      <c r="H130" s="174"/>
      <c r="I130" s="165"/>
      <c r="J130" s="174"/>
      <c r="K130" s="171"/>
      <c r="L130" s="171"/>
      <c r="M130" s="70" t="s">
        <v>271</v>
      </c>
    </row>
    <row r="131" spans="2:13" s="4" customFormat="1" ht="11.45" customHeight="1" x14ac:dyDescent="0.2">
      <c r="B131" s="184"/>
      <c r="C131" s="165"/>
      <c r="D131" s="168"/>
      <c r="E131" s="165"/>
      <c r="F131" s="87">
        <v>43997</v>
      </c>
      <c r="G131" s="19"/>
      <c r="H131" s="174"/>
      <c r="I131" s="165"/>
      <c r="J131" s="174"/>
      <c r="K131" s="171"/>
      <c r="L131" s="171"/>
      <c r="M131" s="70" t="s">
        <v>271</v>
      </c>
    </row>
    <row r="132" spans="2:13" s="4" customFormat="1" ht="11.45" customHeight="1" x14ac:dyDescent="0.2">
      <c r="B132" s="184"/>
      <c r="C132" s="165"/>
      <c r="D132" s="168"/>
      <c r="E132" s="165"/>
      <c r="F132" s="117">
        <v>44027</v>
      </c>
      <c r="G132" s="19"/>
      <c r="H132" s="174"/>
      <c r="I132" s="165"/>
      <c r="J132" s="174"/>
      <c r="K132" s="171"/>
      <c r="L132" s="171"/>
      <c r="M132" s="70" t="s">
        <v>271</v>
      </c>
    </row>
    <row r="133" spans="2:13" s="4" customFormat="1" ht="11.45" customHeight="1" x14ac:dyDescent="0.2">
      <c r="B133" s="184"/>
      <c r="C133" s="165"/>
      <c r="D133" s="168"/>
      <c r="E133" s="165"/>
      <c r="F133" s="126">
        <v>44058</v>
      </c>
      <c r="G133" s="19"/>
      <c r="H133" s="174"/>
      <c r="I133" s="165"/>
      <c r="J133" s="174"/>
      <c r="K133" s="171"/>
      <c r="L133" s="171"/>
      <c r="M133" s="70" t="s">
        <v>271</v>
      </c>
    </row>
    <row r="134" spans="2:13" s="4" customFormat="1" ht="11.45" customHeight="1" x14ac:dyDescent="0.2">
      <c r="B134" s="184"/>
      <c r="C134" s="165"/>
      <c r="D134" s="168"/>
      <c r="E134" s="165"/>
      <c r="F134" s="124">
        <v>44089</v>
      </c>
      <c r="G134" s="19"/>
      <c r="H134" s="174"/>
      <c r="I134" s="165"/>
      <c r="J134" s="174"/>
      <c r="K134" s="171"/>
      <c r="L134" s="171"/>
      <c r="M134" s="40"/>
    </row>
    <row r="135" spans="2:13" s="4" customFormat="1" ht="11.45" customHeight="1" x14ac:dyDescent="0.2">
      <c r="B135" s="184"/>
      <c r="C135" s="165"/>
      <c r="D135" s="168"/>
      <c r="E135" s="165"/>
      <c r="F135" s="129">
        <v>44119</v>
      </c>
      <c r="G135" s="19"/>
      <c r="H135" s="174"/>
      <c r="I135" s="165"/>
      <c r="J135" s="174"/>
      <c r="K135" s="171"/>
      <c r="L135" s="171"/>
      <c r="M135" s="40"/>
    </row>
    <row r="136" spans="2:13" s="4" customFormat="1" ht="11.45" customHeight="1" x14ac:dyDescent="0.2">
      <c r="B136" s="184"/>
      <c r="C136" s="165"/>
      <c r="D136" s="168"/>
      <c r="E136" s="165"/>
      <c r="F136" s="137">
        <v>44150</v>
      </c>
      <c r="G136" s="19"/>
      <c r="H136" s="174"/>
      <c r="I136" s="165"/>
      <c r="J136" s="174"/>
      <c r="K136" s="171"/>
      <c r="L136" s="171"/>
      <c r="M136" s="40"/>
    </row>
    <row r="137" spans="2:13" s="4" customFormat="1" ht="11.45" customHeight="1" x14ac:dyDescent="0.2">
      <c r="B137" s="184"/>
      <c r="C137" s="158"/>
      <c r="D137" s="160"/>
      <c r="E137" s="158"/>
      <c r="F137" s="136">
        <v>44180</v>
      </c>
      <c r="G137" s="19"/>
      <c r="H137" s="173"/>
      <c r="I137" s="158"/>
      <c r="J137" s="173"/>
      <c r="K137" s="171"/>
      <c r="L137" s="171"/>
      <c r="M137" s="40"/>
    </row>
    <row r="138" spans="2:13" s="4" customFormat="1" x14ac:dyDescent="0.2">
      <c r="B138" s="184"/>
      <c r="C138" s="5" t="s">
        <v>267</v>
      </c>
      <c r="D138" s="22" t="s">
        <v>268</v>
      </c>
      <c r="E138" s="5" t="s">
        <v>38</v>
      </c>
      <c r="F138" s="137">
        <v>44530</v>
      </c>
      <c r="G138" s="98"/>
      <c r="H138" s="42" t="s">
        <v>268</v>
      </c>
      <c r="I138" s="5">
        <v>1</v>
      </c>
      <c r="J138" s="59" t="s">
        <v>269</v>
      </c>
      <c r="K138" s="59" t="s">
        <v>269</v>
      </c>
      <c r="L138" s="59" t="s">
        <v>237</v>
      </c>
      <c r="M138" s="40"/>
    </row>
    <row r="139" spans="2:13" s="4" customFormat="1" x14ac:dyDescent="0.2">
      <c r="B139" s="184"/>
      <c r="C139" s="5" t="s">
        <v>270</v>
      </c>
      <c r="D139" s="22" t="s">
        <v>265</v>
      </c>
      <c r="E139" s="5" t="s">
        <v>38</v>
      </c>
      <c r="F139" s="136">
        <v>44560</v>
      </c>
      <c r="G139" s="19"/>
      <c r="H139" s="42" t="s">
        <v>265</v>
      </c>
      <c r="I139" s="5">
        <v>1</v>
      </c>
      <c r="J139" s="59" t="s">
        <v>269</v>
      </c>
      <c r="K139" s="59" t="s">
        <v>269</v>
      </c>
      <c r="L139" s="59" t="s">
        <v>237</v>
      </c>
      <c r="M139" s="40"/>
    </row>
    <row r="140" spans="2:13" s="4" customFormat="1" x14ac:dyDescent="0.2">
      <c r="B140" s="73"/>
      <c r="C140" s="28"/>
      <c r="D140" s="29"/>
      <c r="E140" s="28"/>
      <c r="F140" s="74"/>
      <c r="G140" s="74"/>
      <c r="H140" s="75"/>
      <c r="I140" s="28"/>
      <c r="J140" s="75"/>
      <c r="K140" s="75"/>
      <c r="L140" s="75"/>
      <c r="M140" s="40"/>
    </row>
    <row r="141" spans="2:13" s="4" customFormat="1" x14ac:dyDescent="0.2">
      <c r="B141" s="73"/>
      <c r="C141" s="28"/>
      <c r="D141" s="29"/>
      <c r="E141" s="28"/>
      <c r="F141" s="74"/>
      <c r="G141" s="74"/>
      <c r="H141" s="75"/>
      <c r="I141" s="28"/>
      <c r="J141" s="75"/>
      <c r="K141" s="75"/>
      <c r="L141" s="75"/>
      <c r="M141" s="4" t="s">
        <v>344</v>
      </c>
    </row>
    <row r="142" spans="2:13" ht="6" customHeight="1" x14ac:dyDescent="0.2"/>
    <row r="143" spans="2:13" s="3" customFormat="1" ht="63.75" customHeight="1" x14ac:dyDescent="0.2">
      <c r="B143" s="152" t="s">
        <v>107</v>
      </c>
      <c r="C143" s="169"/>
      <c r="D143" s="169"/>
      <c r="E143" s="169"/>
      <c r="F143" s="169"/>
      <c r="G143" s="169"/>
      <c r="H143" s="170"/>
      <c r="I143" s="152" t="s">
        <v>0</v>
      </c>
      <c r="J143" s="169"/>
      <c r="K143" s="170"/>
      <c r="L143" s="16"/>
    </row>
    <row r="144" spans="2:13" ht="5.25" customHeight="1" x14ac:dyDescent="0.2"/>
    <row r="151" spans="6:7" x14ac:dyDescent="0.2">
      <c r="F151" s="44" t="s">
        <v>209</v>
      </c>
      <c r="G151" s="2">
        <f>COUNTIF($G$7:$G$139,"Sí")</f>
        <v>0</v>
      </c>
    </row>
    <row r="152" spans="6:7" x14ac:dyDescent="0.2">
      <c r="F152" s="45" t="s">
        <v>210</v>
      </c>
      <c r="G152" s="2">
        <f>COUNTIF($G$7:$G$139,"No")</f>
        <v>0</v>
      </c>
    </row>
    <row r="153" spans="6:7" x14ac:dyDescent="0.2">
      <c r="F153" s="47" t="s">
        <v>211</v>
      </c>
      <c r="G153" s="2">
        <f>COUNTIF($G$7:$G$139,"Pendiente")</f>
        <v>0</v>
      </c>
    </row>
    <row r="154" spans="6:7" x14ac:dyDescent="0.2">
      <c r="F154" s="46" t="s">
        <v>212</v>
      </c>
      <c r="G154" s="2">
        <f>COUNTIF($G$7:$G$139,"Extemporáneo")</f>
        <v>0</v>
      </c>
    </row>
    <row r="155" spans="6:7" x14ac:dyDescent="0.2">
      <c r="F155" s="48" t="s">
        <v>217</v>
      </c>
      <c r="G155" s="2">
        <f>SUM(G151:G154)</f>
        <v>0</v>
      </c>
    </row>
  </sheetData>
  <autoFilter ref="A6:M141" xr:uid="{00000000-0001-0000-0600-000000000000}"/>
  <mergeCells count="136">
    <mergeCell ref="L7:L13"/>
    <mergeCell ref="L14:L30"/>
    <mergeCell ref="L31:L42"/>
    <mergeCell ref="L45:L60"/>
    <mergeCell ref="L61:L67"/>
    <mergeCell ref="L68:L71"/>
    <mergeCell ref="L72:L75"/>
    <mergeCell ref="L76:L79"/>
    <mergeCell ref="L80:L83"/>
    <mergeCell ref="K91:K94"/>
    <mergeCell ref="K126:K137"/>
    <mergeCell ref="L126:L137"/>
    <mergeCell ref="K14:K30"/>
    <mergeCell ref="J31:J42"/>
    <mergeCell ref="K31:K42"/>
    <mergeCell ref="K68:K71"/>
    <mergeCell ref="K97:K116"/>
    <mergeCell ref="I49:I52"/>
    <mergeCell ref="I97:I108"/>
    <mergeCell ref="J97:J108"/>
    <mergeCell ref="I126:I137"/>
    <mergeCell ref="J126:J137"/>
    <mergeCell ref="L91:L94"/>
    <mergeCell ref="L95:L96"/>
    <mergeCell ref="L97:L116"/>
    <mergeCell ref="L117:L122"/>
    <mergeCell ref="K72:K75"/>
    <mergeCell ref="K76:K79"/>
    <mergeCell ref="I109:I114"/>
    <mergeCell ref="J109:J114"/>
    <mergeCell ref="B143:H143"/>
    <mergeCell ref="I143:K143"/>
    <mergeCell ref="C117:C122"/>
    <mergeCell ref="D117:D122"/>
    <mergeCell ref="E117:E122"/>
    <mergeCell ref="H117:H122"/>
    <mergeCell ref="I117:I122"/>
    <mergeCell ref="J117:J122"/>
    <mergeCell ref="K117:K122"/>
    <mergeCell ref="D126:D137"/>
    <mergeCell ref="B7:B139"/>
    <mergeCell ref="C126:C137"/>
    <mergeCell ref="E126:E137"/>
    <mergeCell ref="H126:H137"/>
    <mergeCell ref="K80:K83"/>
    <mergeCell ref="E22:E23"/>
    <mergeCell ref="D124:D125"/>
    <mergeCell ref="C109:C114"/>
    <mergeCell ref="E109:E114"/>
    <mergeCell ref="C97:C108"/>
    <mergeCell ref="D97:D116"/>
    <mergeCell ref="I91:I94"/>
    <mergeCell ref="J91:J94"/>
    <mergeCell ref="K95:K96"/>
    <mergeCell ref="E97:E108"/>
    <mergeCell ref="D95:D96"/>
    <mergeCell ref="H109:H114"/>
    <mergeCell ref="C80:C83"/>
    <mergeCell ref="E80:E83"/>
    <mergeCell ref="H80:H83"/>
    <mergeCell ref="I80:I83"/>
    <mergeCell ref="J80:J83"/>
    <mergeCell ref="D68:D94"/>
    <mergeCell ref="E91:E94"/>
    <mergeCell ref="H91:H94"/>
    <mergeCell ref="C76:C79"/>
    <mergeCell ref="E76:E79"/>
    <mergeCell ref="H76:H79"/>
    <mergeCell ref="C91:C94"/>
    <mergeCell ref="C72:C75"/>
    <mergeCell ref="E72:E75"/>
    <mergeCell ref="H72:H75"/>
    <mergeCell ref="I72:I75"/>
    <mergeCell ref="J72:J75"/>
    <mergeCell ref="I76:I79"/>
    <mergeCell ref="J76:J79"/>
    <mergeCell ref="H97:H108"/>
    <mergeCell ref="C53:C56"/>
    <mergeCell ref="E53:E56"/>
    <mergeCell ref="H53:H56"/>
    <mergeCell ref="I53:I56"/>
    <mergeCell ref="D61:D67"/>
    <mergeCell ref="K61:K67"/>
    <mergeCell ref="C68:C71"/>
    <mergeCell ref="E68:E71"/>
    <mergeCell ref="H68:H71"/>
    <mergeCell ref="I68:I71"/>
    <mergeCell ref="J68:J71"/>
    <mergeCell ref="K7:K13"/>
    <mergeCell ref="C12:C13"/>
    <mergeCell ref="E12:E13"/>
    <mergeCell ref="I12:I13"/>
    <mergeCell ref="J7:J10"/>
    <mergeCell ref="J12:J13"/>
    <mergeCell ref="C45:C48"/>
    <mergeCell ref="D45:D60"/>
    <mergeCell ref="E45:E48"/>
    <mergeCell ref="H45:H48"/>
    <mergeCell ref="I45:I48"/>
    <mergeCell ref="C57:C60"/>
    <mergeCell ref="E57:E60"/>
    <mergeCell ref="H57:H60"/>
    <mergeCell ref="I57:I60"/>
    <mergeCell ref="J45:J60"/>
    <mergeCell ref="K45:K60"/>
    <mergeCell ref="C49:C52"/>
    <mergeCell ref="E49:E52"/>
    <mergeCell ref="J14:J30"/>
    <mergeCell ref="H49:H52"/>
    <mergeCell ref="C31:C42"/>
    <mergeCell ref="E31:E42"/>
    <mergeCell ref="I31:I42"/>
    <mergeCell ref="B2:B4"/>
    <mergeCell ref="C2:I2"/>
    <mergeCell ref="C3:I4"/>
    <mergeCell ref="C7:C10"/>
    <mergeCell ref="D7:D13"/>
    <mergeCell ref="E7:E10"/>
    <mergeCell ref="H7:H13"/>
    <mergeCell ref="I7:I10"/>
    <mergeCell ref="E27:E30"/>
    <mergeCell ref="I27:I30"/>
    <mergeCell ref="C27:C30"/>
    <mergeCell ref="D14:D42"/>
    <mergeCell ref="H14:H42"/>
    <mergeCell ref="C24:C25"/>
    <mergeCell ref="E24:E25"/>
    <mergeCell ref="C14:C15"/>
    <mergeCell ref="E14:E15"/>
    <mergeCell ref="C16:C17"/>
    <mergeCell ref="E16:E17"/>
    <mergeCell ref="C18:C19"/>
    <mergeCell ref="E18:E19"/>
    <mergeCell ref="C20:C21"/>
    <mergeCell ref="E20:E21"/>
    <mergeCell ref="C22:C23"/>
  </mergeCells>
  <conditionalFormatting sqref="G7:G141">
    <cfRule type="containsText" dxfId="23" priority="1" operator="containsText" text="Extemporáneo">
      <formula>NOT(ISERROR(SEARCH("Extemporáneo",G7)))</formula>
    </cfRule>
    <cfRule type="containsText" dxfId="22" priority="2" operator="containsText" text="Pendiente">
      <formula>NOT(ISERROR(SEARCH("Pendiente",G7)))</formula>
    </cfRule>
    <cfRule type="containsText" dxfId="21" priority="3" operator="containsText" text="No">
      <formula>NOT(ISERROR(SEARCH("No",G7)))</formula>
    </cfRule>
    <cfRule type="containsText" dxfId="20" priority="4" operator="containsText" text="Sí">
      <formula>NOT(ISERROR(SEARCH("Sí",G7)))</formula>
    </cfRule>
  </conditionalFormatting>
  <dataValidations xWindow="878" yWindow="534" count="15">
    <dataValidation allowBlank="1" showInputMessage="1" showErrorMessage="1" prompt="¿Quién verifica que el dato, informe o documento generado en su área o proceso es coherente y suficiente?" sqref="I12 I49 I53:I54 I57 I61:I68 I72:I73 I76 I80 I109 I45:I46 I115:I117 I84:I91 I95:I97 I123:I126 I138:I141" xr:uid="{00000000-0002-0000-0600-000000000000}"/>
    <dataValidation allowBlank="1" showInputMessage="1" showErrorMessage="1" prompt="¿Cada cuanto tiempo se debe generar el dato informe?" sqref="E12 E53:E54 E49 E57 E72:E73 E61:E68 E109 E76 E80 E45:E46 E115:E117 E84:E91 E95:E97 E22 E123:E126 E138:E141 E14 E16 E24 E18 E20" xr:uid="{00000000-0002-0000-0600-000001000000}"/>
    <dataValidation allowBlank="1" showInputMessage="1" showErrorMessage="1" prompt="Sistema mediante el cual se carga o se entrega la información al ente competente." sqref="H7 H45:H46 H49 H53:H54 H57 H61:H67" xr:uid="{00000000-0002-0000-0600-000002000000}"/>
    <dataValidation allowBlank="1" showInputMessage="1" showErrorMessage="1" prompt="¿Cargo del Funcionario que debe  generar este dato, informe o documento?_x000a_Ejemplo: Trimestral, semestral, anual, entre otros._x000a_" sqref="K6:L6" xr:uid="{00000000-0002-0000-06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B7" xr:uid="{00000000-0002-0000-0600-000004000000}"/>
    <dataValidation allowBlank="1" showInputMessage="1" showErrorMessage="1" prompt="¿Qué dato, informe o documento se genera como resultado de las actividades que se realizan en el área o proceso que usted participa?" sqref="C6:C7 C49 C12 C45:C46" xr:uid="{00000000-0002-0000-0600-000005000000}"/>
    <dataValidation allowBlank="1" showInputMessage="1" showErrorMessage="1" prompt="¿Cada cuanto tiempo se debe generar el dato, informe o documento generado por el área?" sqref="E6" xr:uid="{00000000-0002-0000-0600-000006000000}"/>
    <dataValidation allowBlank="1" showInputMessage="1" showErrorMessage="1" prompt="¿Cuál es la fecha máxima de presentación del dato, informe, o documento?" sqref="H68 H72:H73 H76:H77 H80 H109 H115:H117 H84:H91 H138:H141 H95:H97 F41:F122 H123:H126 F25:F30 F7:F13 F15 F17 F19 F21 F23 F124:F137" xr:uid="{00000000-0002-0000-0600-000007000000}"/>
    <dataValidation allowBlank="1" showInputMessage="1" showErrorMessage="1" prompt="Sistema mediante el cual se carga o se engrega  la información al ente competente." sqref="H6" xr:uid="{00000000-0002-0000-0600-000008000000}"/>
    <dataValidation allowBlank="1" showInputMessage="1" showErrorMessage="1" prompt="Cantidad de informes que se generan y se cargan al sistema o se entregan al ente competente." sqref="I6" xr:uid="{00000000-0002-0000-0600-000009000000}"/>
    <dataValidation allowBlank="1" showInputMessage="1" showErrorMessage="1" prompt="Cantidad de informes que se cargan o se entregan al ente competente." sqref="I7" xr:uid="{00000000-0002-0000-0600-00000A000000}"/>
    <dataValidation allowBlank="1" showInputMessage="1" showErrorMessage="1" prompt="Entidad a la cual se carga o se entrega el dato, informe o documento." sqref="D6" xr:uid="{00000000-0002-0000-0600-00000B000000}"/>
    <dataValidation allowBlank="1" showInputMessage="1" showErrorMessage="1" prompt="Cargo del Funcionario responsable de generar el dato, informe o documento." sqref="J6:J7" xr:uid="{00000000-0002-0000-0600-00000C000000}"/>
    <dataValidation allowBlank="1" showInputMessage="1" showErrorMessage="1" prompt="¿Cada cuanto tiempo se debe generar el dato, informe o documento?" sqref="E7" xr:uid="{00000000-0002-0000-0600-00000D000000}"/>
    <dataValidation allowBlank="1" showInputMessage="1" showErrorMessage="1" prompt="Cargo del Funcionario que debe reportar dato, informe o documento?_x000a_Ejemplo: Trimestral, semestral, anual, entre otros._x000a_" sqref="K7:L7" xr:uid="{00000000-0002-0000-0600-00000E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xWindow="878" yWindow="534" count="1">
        <x14:dataValidation type="list" allowBlank="1" showInputMessage="1" showErrorMessage="1" prompt="¿Cuál es la fecha máxima de presentación del dato, informe, o documento?" xr:uid="{9CC0F916-DD93-4875-A05E-216DB356CFB7}">
          <x14:formula1>
            <xm:f>'P. PLANEACIÓN Y CALIDAD'!$B$66:$B$69</xm:f>
          </x14:formula1>
          <xm:sqref>G7:G141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B1:N161"/>
  <sheetViews>
    <sheetView topLeftCell="A73" zoomScale="90" zoomScaleNormal="90" workbookViewId="0">
      <selection activeCell="G7" sqref="G7:G97"/>
    </sheetView>
  </sheetViews>
  <sheetFormatPr baseColWidth="10" defaultColWidth="11.42578125" defaultRowHeight="12" x14ac:dyDescent="0.2"/>
  <cols>
    <col min="1" max="1" width="1.7109375" style="21" customWidth="1"/>
    <col min="2" max="2" width="13" style="2" customWidth="1"/>
    <col min="3" max="3" width="31.5703125" style="2" customWidth="1"/>
    <col min="4" max="4" width="25.28515625" style="2" customWidth="1"/>
    <col min="5" max="5" width="17.5703125" style="2" customWidth="1"/>
    <col min="6" max="6" width="30.85546875" style="2" customWidth="1"/>
    <col min="7" max="7" width="15.140625" style="2" bestFit="1" customWidth="1"/>
    <col min="8" max="8" width="21.7109375" style="2" customWidth="1"/>
    <col min="9" max="9" width="12.28515625" style="36" customWidth="1"/>
    <col min="10" max="10" width="28.7109375" style="2" bestFit="1" customWidth="1"/>
    <col min="11" max="11" width="26.5703125" style="2" customWidth="1"/>
    <col min="12" max="12" width="1.28515625" style="2" customWidth="1"/>
    <col min="13" max="13" width="19.140625" style="2" customWidth="1"/>
    <col min="14" max="14" width="24.42578125" style="21" customWidth="1"/>
    <col min="15" max="16384" width="11.42578125" style="2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48" customHeight="1" x14ac:dyDescent="0.2">
      <c r="B6" s="9" t="s">
        <v>2</v>
      </c>
      <c r="C6" s="10" t="s">
        <v>7</v>
      </c>
      <c r="D6" s="11" t="s">
        <v>11</v>
      </c>
      <c r="E6" s="11" t="s">
        <v>8</v>
      </c>
      <c r="F6" s="10" t="s">
        <v>56</v>
      </c>
      <c r="G6" s="12" t="s">
        <v>83</v>
      </c>
      <c r="H6" s="12" t="s">
        <v>9</v>
      </c>
      <c r="I6" s="10" t="s">
        <v>10</v>
      </c>
      <c r="J6" s="12" t="s">
        <v>202</v>
      </c>
      <c r="K6" s="10" t="s">
        <v>13</v>
      </c>
      <c r="M6" s="10" t="s">
        <v>262</v>
      </c>
      <c r="N6" s="10" t="s">
        <v>201</v>
      </c>
    </row>
    <row r="7" spans="2:14" s="4" customFormat="1" ht="12" customHeight="1" x14ac:dyDescent="0.2">
      <c r="B7" s="202" t="s">
        <v>216</v>
      </c>
      <c r="C7" s="150" t="s">
        <v>125</v>
      </c>
      <c r="D7" s="151" t="s">
        <v>62</v>
      </c>
      <c r="E7" s="150" t="s">
        <v>18</v>
      </c>
      <c r="F7" s="97">
        <v>43835</v>
      </c>
      <c r="G7" s="19"/>
      <c r="H7" s="150" t="s">
        <v>165</v>
      </c>
      <c r="I7" s="150">
        <v>12</v>
      </c>
      <c r="J7" s="150" t="s">
        <v>126</v>
      </c>
      <c r="K7" s="150" t="s">
        <v>126</v>
      </c>
      <c r="L7" s="13"/>
      <c r="M7" s="150" t="s">
        <v>275</v>
      </c>
    </row>
    <row r="8" spans="2:14" s="4" customFormat="1" ht="15.75" customHeight="1" x14ac:dyDescent="0.2">
      <c r="B8" s="202"/>
      <c r="C8" s="150"/>
      <c r="D8" s="151"/>
      <c r="E8" s="150"/>
      <c r="F8" s="98">
        <v>43866</v>
      </c>
      <c r="G8" s="19"/>
      <c r="H8" s="150"/>
      <c r="I8" s="150"/>
      <c r="J8" s="150"/>
      <c r="K8" s="150"/>
      <c r="L8" s="13"/>
      <c r="M8" s="150"/>
    </row>
    <row r="9" spans="2:14" s="4" customFormat="1" ht="15.75" customHeight="1" x14ac:dyDescent="0.2">
      <c r="B9" s="202"/>
      <c r="C9" s="150"/>
      <c r="D9" s="151"/>
      <c r="E9" s="150"/>
      <c r="F9" s="93">
        <v>43895</v>
      </c>
      <c r="G9" s="19"/>
      <c r="H9" s="150"/>
      <c r="I9" s="150"/>
      <c r="J9" s="150"/>
      <c r="K9" s="150"/>
      <c r="L9" s="13"/>
      <c r="M9" s="150"/>
    </row>
    <row r="10" spans="2:14" s="4" customFormat="1" ht="15" customHeight="1" x14ac:dyDescent="0.2">
      <c r="B10" s="202"/>
      <c r="C10" s="150"/>
      <c r="D10" s="151"/>
      <c r="E10" s="150"/>
      <c r="F10" s="107">
        <v>43926</v>
      </c>
      <c r="G10" s="19"/>
      <c r="H10" s="150"/>
      <c r="I10" s="150"/>
      <c r="J10" s="150"/>
      <c r="K10" s="150"/>
      <c r="L10" s="13"/>
      <c r="M10" s="150"/>
    </row>
    <row r="11" spans="2:14" s="4" customFormat="1" ht="16.5" customHeight="1" x14ac:dyDescent="0.2">
      <c r="B11" s="202"/>
      <c r="C11" s="150"/>
      <c r="D11" s="151"/>
      <c r="E11" s="150"/>
      <c r="F11" s="112">
        <v>43956</v>
      </c>
      <c r="G11" s="19"/>
      <c r="H11" s="150"/>
      <c r="I11" s="150"/>
      <c r="J11" s="150"/>
      <c r="K11" s="150"/>
      <c r="L11" s="13"/>
      <c r="M11" s="150"/>
    </row>
    <row r="12" spans="2:14" s="4" customFormat="1" x14ac:dyDescent="0.2">
      <c r="B12" s="202"/>
      <c r="C12" s="150"/>
      <c r="D12" s="151"/>
      <c r="E12" s="150"/>
      <c r="F12" s="87">
        <v>43987</v>
      </c>
      <c r="G12" s="19"/>
      <c r="H12" s="150"/>
      <c r="I12" s="150"/>
      <c r="J12" s="150"/>
      <c r="K12" s="150"/>
      <c r="L12" s="13"/>
      <c r="M12" s="150"/>
    </row>
    <row r="13" spans="2:14" s="4" customFormat="1" x14ac:dyDescent="0.2">
      <c r="B13" s="202"/>
      <c r="C13" s="150"/>
      <c r="D13" s="151"/>
      <c r="E13" s="150"/>
      <c r="F13" s="120">
        <v>44017</v>
      </c>
      <c r="G13" s="19"/>
      <c r="H13" s="150"/>
      <c r="I13" s="150"/>
      <c r="J13" s="150"/>
      <c r="K13" s="150"/>
      <c r="L13" s="13"/>
      <c r="M13" s="150"/>
    </row>
    <row r="14" spans="2:14" s="4" customFormat="1" x14ac:dyDescent="0.2">
      <c r="B14" s="202"/>
      <c r="C14" s="150"/>
      <c r="D14" s="151"/>
      <c r="E14" s="150"/>
      <c r="F14" s="126">
        <v>44048</v>
      </c>
      <c r="G14" s="19"/>
      <c r="H14" s="150"/>
      <c r="I14" s="150"/>
      <c r="J14" s="150"/>
      <c r="K14" s="150"/>
      <c r="L14" s="13"/>
      <c r="M14" s="150"/>
    </row>
    <row r="15" spans="2:14" s="4" customFormat="1" x14ac:dyDescent="0.2">
      <c r="B15" s="202"/>
      <c r="C15" s="150"/>
      <c r="D15" s="151"/>
      <c r="E15" s="150"/>
      <c r="F15" s="19">
        <v>44079</v>
      </c>
      <c r="G15" s="19"/>
      <c r="H15" s="150"/>
      <c r="I15" s="150"/>
      <c r="J15" s="150"/>
      <c r="K15" s="150"/>
      <c r="L15" s="13"/>
      <c r="M15" s="150"/>
    </row>
    <row r="16" spans="2:14" s="4" customFormat="1" x14ac:dyDescent="0.2">
      <c r="B16" s="202"/>
      <c r="C16" s="150"/>
      <c r="D16" s="151"/>
      <c r="E16" s="150"/>
      <c r="F16" s="129">
        <v>44109</v>
      </c>
      <c r="G16" s="19"/>
      <c r="H16" s="150"/>
      <c r="I16" s="150"/>
      <c r="J16" s="150"/>
      <c r="K16" s="150"/>
      <c r="L16" s="13"/>
      <c r="M16" s="150"/>
    </row>
    <row r="17" spans="2:13" s="4" customFormat="1" x14ac:dyDescent="0.2">
      <c r="B17" s="202"/>
      <c r="C17" s="150"/>
      <c r="D17" s="151"/>
      <c r="E17" s="150"/>
      <c r="F17" s="137">
        <v>44140</v>
      </c>
      <c r="G17" s="19"/>
      <c r="H17" s="150"/>
      <c r="I17" s="150"/>
      <c r="J17" s="150"/>
      <c r="K17" s="150"/>
      <c r="L17" s="13"/>
      <c r="M17" s="150"/>
    </row>
    <row r="18" spans="2:13" s="4" customFormat="1" x14ac:dyDescent="0.2">
      <c r="B18" s="202"/>
      <c r="C18" s="150"/>
      <c r="D18" s="151"/>
      <c r="E18" s="150"/>
      <c r="F18" s="136">
        <v>44170</v>
      </c>
      <c r="G18" s="19"/>
      <c r="H18" s="150"/>
      <c r="I18" s="150"/>
      <c r="J18" s="150"/>
      <c r="K18" s="150"/>
      <c r="L18" s="13"/>
      <c r="M18" s="150"/>
    </row>
    <row r="19" spans="2:13" s="4" customFormat="1" ht="35.25" customHeight="1" x14ac:dyDescent="0.2">
      <c r="B19" s="202"/>
      <c r="C19" s="79" t="s">
        <v>296</v>
      </c>
      <c r="D19" s="56" t="s">
        <v>99</v>
      </c>
      <c r="E19" s="5" t="s">
        <v>38</v>
      </c>
      <c r="F19" s="93">
        <v>43915</v>
      </c>
      <c r="G19" s="19"/>
      <c r="H19" s="52" t="s">
        <v>103</v>
      </c>
      <c r="I19" s="5">
        <v>1</v>
      </c>
      <c r="J19" s="54" t="s">
        <v>126</v>
      </c>
      <c r="K19" s="54" t="s">
        <v>126</v>
      </c>
      <c r="L19" s="13"/>
      <c r="M19" s="54" t="s">
        <v>275</v>
      </c>
    </row>
    <row r="20" spans="2:13" s="4" customFormat="1" ht="14.25" customHeight="1" x14ac:dyDescent="0.2">
      <c r="B20" s="202"/>
      <c r="C20" s="150" t="s">
        <v>205</v>
      </c>
      <c r="D20" s="151" t="s">
        <v>153</v>
      </c>
      <c r="E20" s="150" t="s">
        <v>18</v>
      </c>
      <c r="F20" s="97">
        <v>43835</v>
      </c>
      <c r="G20" s="19"/>
      <c r="H20" s="150" t="s">
        <v>153</v>
      </c>
      <c r="I20" s="150">
        <v>12</v>
      </c>
      <c r="J20" s="150" t="s">
        <v>126</v>
      </c>
      <c r="K20" s="150" t="s">
        <v>126</v>
      </c>
      <c r="L20" s="13"/>
      <c r="M20" s="150" t="s">
        <v>275</v>
      </c>
    </row>
    <row r="21" spans="2:13" s="4" customFormat="1" ht="18" customHeight="1" x14ac:dyDescent="0.2">
      <c r="B21" s="202"/>
      <c r="C21" s="150"/>
      <c r="D21" s="151"/>
      <c r="E21" s="150"/>
      <c r="F21" s="98">
        <v>43866</v>
      </c>
      <c r="G21" s="19"/>
      <c r="H21" s="150"/>
      <c r="I21" s="150"/>
      <c r="J21" s="150"/>
      <c r="K21" s="150"/>
      <c r="L21" s="13"/>
      <c r="M21" s="150"/>
    </row>
    <row r="22" spans="2:13" s="4" customFormat="1" ht="18" customHeight="1" x14ac:dyDescent="0.2">
      <c r="B22" s="202"/>
      <c r="C22" s="150"/>
      <c r="D22" s="151"/>
      <c r="E22" s="150"/>
      <c r="F22" s="19">
        <v>43895</v>
      </c>
      <c r="G22" s="19"/>
      <c r="H22" s="150"/>
      <c r="I22" s="150"/>
      <c r="J22" s="150"/>
      <c r="K22" s="150"/>
      <c r="L22" s="13"/>
      <c r="M22" s="150"/>
    </row>
    <row r="23" spans="2:13" s="4" customFormat="1" ht="14.25" customHeight="1" x14ac:dyDescent="0.2">
      <c r="B23" s="202"/>
      <c r="C23" s="150"/>
      <c r="D23" s="151"/>
      <c r="E23" s="150"/>
      <c r="F23" s="107">
        <v>43926</v>
      </c>
      <c r="G23" s="19"/>
      <c r="H23" s="150"/>
      <c r="I23" s="150"/>
      <c r="J23" s="150"/>
      <c r="K23" s="150"/>
      <c r="L23" s="13"/>
      <c r="M23" s="150"/>
    </row>
    <row r="24" spans="2:13" s="4" customFormat="1" x14ac:dyDescent="0.2">
      <c r="B24" s="202"/>
      <c r="C24" s="150"/>
      <c r="D24" s="151"/>
      <c r="E24" s="150"/>
      <c r="F24" s="112">
        <v>43956</v>
      </c>
      <c r="G24" s="19"/>
      <c r="H24" s="150"/>
      <c r="I24" s="150"/>
      <c r="J24" s="150"/>
      <c r="K24" s="150"/>
      <c r="L24" s="13"/>
      <c r="M24" s="150"/>
    </row>
    <row r="25" spans="2:13" s="4" customFormat="1" x14ac:dyDescent="0.2">
      <c r="B25" s="202"/>
      <c r="C25" s="150"/>
      <c r="D25" s="151"/>
      <c r="E25" s="150"/>
      <c r="F25" s="87">
        <v>43987</v>
      </c>
      <c r="G25" s="19"/>
      <c r="H25" s="150"/>
      <c r="I25" s="150"/>
      <c r="J25" s="150"/>
      <c r="K25" s="150"/>
      <c r="L25" s="13"/>
      <c r="M25" s="150"/>
    </row>
    <row r="26" spans="2:13" s="4" customFormat="1" x14ac:dyDescent="0.2">
      <c r="B26" s="202"/>
      <c r="C26" s="150"/>
      <c r="D26" s="151"/>
      <c r="E26" s="150"/>
      <c r="F26" s="120">
        <v>44017</v>
      </c>
      <c r="G26" s="19"/>
      <c r="H26" s="150"/>
      <c r="I26" s="150"/>
      <c r="J26" s="150"/>
      <c r="K26" s="150"/>
      <c r="L26" s="13"/>
      <c r="M26" s="150"/>
    </row>
    <row r="27" spans="2:13" s="4" customFormat="1" ht="18" customHeight="1" x14ac:dyDescent="0.2">
      <c r="B27" s="202"/>
      <c r="C27" s="150"/>
      <c r="D27" s="151"/>
      <c r="E27" s="150"/>
      <c r="F27" s="126">
        <v>44048</v>
      </c>
      <c r="G27" s="19"/>
      <c r="H27" s="150"/>
      <c r="I27" s="150"/>
      <c r="J27" s="150"/>
      <c r="K27" s="150"/>
      <c r="L27" s="13"/>
      <c r="M27" s="150"/>
    </row>
    <row r="28" spans="2:13" s="4" customFormat="1" x14ac:dyDescent="0.2">
      <c r="B28" s="202"/>
      <c r="C28" s="150"/>
      <c r="D28" s="151"/>
      <c r="E28" s="150"/>
      <c r="F28" s="19">
        <v>44079</v>
      </c>
      <c r="G28" s="19"/>
      <c r="H28" s="150"/>
      <c r="I28" s="150"/>
      <c r="J28" s="150"/>
      <c r="K28" s="150"/>
      <c r="L28" s="13"/>
      <c r="M28" s="150"/>
    </row>
    <row r="29" spans="2:13" s="4" customFormat="1" x14ac:dyDescent="0.2">
      <c r="B29" s="202"/>
      <c r="C29" s="150"/>
      <c r="D29" s="151"/>
      <c r="E29" s="150"/>
      <c r="F29" s="129">
        <v>44109</v>
      </c>
      <c r="G29" s="19"/>
      <c r="H29" s="150"/>
      <c r="I29" s="150"/>
      <c r="J29" s="150"/>
      <c r="K29" s="150"/>
      <c r="L29" s="13"/>
      <c r="M29" s="150"/>
    </row>
    <row r="30" spans="2:13" s="4" customFormat="1" x14ac:dyDescent="0.2">
      <c r="B30" s="202"/>
      <c r="C30" s="150"/>
      <c r="D30" s="151"/>
      <c r="E30" s="150"/>
      <c r="F30" s="137">
        <v>44140</v>
      </c>
      <c r="G30" s="19"/>
      <c r="H30" s="150"/>
      <c r="I30" s="150"/>
      <c r="J30" s="150"/>
      <c r="K30" s="150"/>
      <c r="L30" s="13"/>
      <c r="M30" s="150"/>
    </row>
    <row r="31" spans="2:13" s="4" customFormat="1" x14ac:dyDescent="0.2">
      <c r="B31" s="202"/>
      <c r="C31" s="150"/>
      <c r="D31" s="151"/>
      <c r="E31" s="150"/>
      <c r="F31" s="136">
        <v>44170</v>
      </c>
      <c r="G31" s="19"/>
      <c r="H31" s="150"/>
      <c r="I31" s="150"/>
      <c r="J31" s="150"/>
      <c r="K31" s="150"/>
      <c r="L31" s="13"/>
      <c r="M31" s="150"/>
    </row>
    <row r="32" spans="2:13" s="4" customFormat="1" ht="15" customHeight="1" x14ac:dyDescent="0.2">
      <c r="B32" s="202"/>
      <c r="C32" s="157" t="s">
        <v>166</v>
      </c>
      <c r="D32" s="159" t="s">
        <v>25</v>
      </c>
      <c r="E32" s="157" t="s">
        <v>18</v>
      </c>
      <c r="F32" s="103">
        <v>43850</v>
      </c>
      <c r="G32" s="19"/>
      <c r="H32" s="157" t="s">
        <v>154</v>
      </c>
      <c r="I32" s="150">
        <v>12</v>
      </c>
      <c r="J32" s="150" t="s">
        <v>126</v>
      </c>
      <c r="K32" s="150" t="s">
        <v>126</v>
      </c>
      <c r="L32" s="13"/>
      <c r="M32" s="150" t="s">
        <v>275</v>
      </c>
    </row>
    <row r="33" spans="2:13" s="4" customFormat="1" ht="16.5" customHeight="1" x14ac:dyDescent="0.2">
      <c r="B33" s="202"/>
      <c r="C33" s="165"/>
      <c r="D33" s="168"/>
      <c r="E33" s="165"/>
      <c r="F33" s="98">
        <v>43881</v>
      </c>
      <c r="G33" s="19"/>
      <c r="H33" s="165"/>
      <c r="I33" s="150"/>
      <c r="J33" s="150"/>
      <c r="K33" s="150"/>
      <c r="L33" s="13"/>
      <c r="M33" s="150"/>
    </row>
    <row r="34" spans="2:13" s="4" customFormat="1" ht="16.5" customHeight="1" x14ac:dyDescent="0.2">
      <c r="B34" s="202"/>
      <c r="C34" s="165"/>
      <c r="D34" s="168"/>
      <c r="E34" s="165"/>
      <c r="F34" s="93">
        <v>43910</v>
      </c>
      <c r="G34" s="19"/>
      <c r="H34" s="165"/>
      <c r="I34" s="150"/>
      <c r="J34" s="150"/>
      <c r="K34" s="150"/>
      <c r="L34" s="13"/>
      <c r="M34" s="150"/>
    </row>
    <row r="35" spans="2:13" s="4" customFormat="1" ht="15" customHeight="1" x14ac:dyDescent="0.2">
      <c r="B35" s="202"/>
      <c r="C35" s="165"/>
      <c r="D35" s="168"/>
      <c r="E35" s="165"/>
      <c r="F35" s="107">
        <v>43941</v>
      </c>
      <c r="G35" s="19"/>
      <c r="H35" s="165"/>
      <c r="I35" s="150"/>
      <c r="J35" s="150"/>
      <c r="K35" s="150"/>
      <c r="L35" s="13"/>
      <c r="M35" s="150"/>
    </row>
    <row r="36" spans="2:13" s="4" customFormat="1" ht="13.5" customHeight="1" x14ac:dyDescent="0.2">
      <c r="B36" s="202"/>
      <c r="C36" s="165"/>
      <c r="D36" s="168"/>
      <c r="E36" s="165"/>
      <c r="F36" s="112">
        <v>43971</v>
      </c>
      <c r="G36" s="19"/>
      <c r="H36" s="165"/>
      <c r="I36" s="150"/>
      <c r="J36" s="150"/>
      <c r="K36" s="150"/>
      <c r="L36" s="13"/>
      <c r="M36" s="150"/>
    </row>
    <row r="37" spans="2:13" s="4" customFormat="1" ht="14.25" customHeight="1" x14ac:dyDescent="0.2">
      <c r="B37" s="202"/>
      <c r="C37" s="165"/>
      <c r="D37" s="168"/>
      <c r="E37" s="165"/>
      <c r="F37" s="87">
        <v>44002</v>
      </c>
      <c r="G37" s="19"/>
      <c r="H37" s="165"/>
      <c r="I37" s="150"/>
      <c r="J37" s="150"/>
      <c r="K37" s="150"/>
      <c r="L37" s="13"/>
      <c r="M37" s="150"/>
    </row>
    <row r="38" spans="2:13" s="4" customFormat="1" ht="10.5" customHeight="1" x14ac:dyDescent="0.2">
      <c r="B38" s="202"/>
      <c r="C38" s="165"/>
      <c r="D38" s="168"/>
      <c r="E38" s="165"/>
      <c r="F38" s="120">
        <v>44032</v>
      </c>
      <c r="G38" s="19"/>
      <c r="H38" s="165"/>
      <c r="I38" s="150"/>
      <c r="J38" s="150"/>
      <c r="K38" s="150"/>
      <c r="L38" s="13"/>
      <c r="M38" s="150"/>
    </row>
    <row r="39" spans="2:13" s="4" customFormat="1" ht="22.5" customHeight="1" x14ac:dyDescent="0.2">
      <c r="B39" s="202"/>
      <c r="C39" s="165"/>
      <c r="D39" s="168"/>
      <c r="E39" s="165"/>
      <c r="F39" s="126">
        <v>44063</v>
      </c>
      <c r="G39" s="19"/>
      <c r="H39" s="165"/>
      <c r="I39" s="150"/>
      <c r="J39" s="150"/>
      <c r="K39" s="150"/>
      <c r="L39" s="13"/>
      <c r="M39" s="150"/>
    </row>
    <row r="40" spans="2:13" s="4" customFormat="1" ht="9" customHeight="1" x14ac:dyDescent="0.2">
      <c r="B40" s="202"/>
      <c r="C40" s="165"/>
      <c r="D40" s="168"/>
      <c r="E40" s="165"/>
      <c r="F40" s="19">
        <v>44099</v>
      </c>
      <c r="G40" s="19"/>
      <c r="H40" s="165"/>
      <c r="I40" s="150"/>
      <c r="J40" s="150"/>
      <c r="K40" s="150"/>
      <c r="L40" s="13"/>
      <c r="M40" s="150"/>
    </row>
    <row r="41" spans="2:13" s="4" customFormat="1" x14ac:dyDescent="0.2">
      <c r="B41" s="202"/>
      <c r="C41" s="165"/>
      <c r="D41" s="168"/>
      <c r="E41" s="165"/>
      <c r="F41" s="129">
        <v>44124</v>
      </c>
      <c r="G41" s="19"/>
      <c r="H41" s="165"/>
      <c r="I41" s="150"/>
      <c r="J41" s="150"/>
      <c r="K41" s="150"/>
      <c r="L41" s="13"/>
      <c r="M41" s="150"/>
    </row>
    <row r="42" spans="2:13" s="4" customFormat="1" x14ac:dyDescent="0.2">
      <c r="B42" s="202"/>
      <c r="C42" s="165"/>
      <c r="D42" s="168"/>
      <c r="E42" s="165"/>
      <c r="F42" s="137">
        <v>44155</v>
      </c>
      <c r="G42" s="19"/>
      <c r="H42" s="165"/>
      <c r="I42" s="150"/>
      <c r="J42" s="150"/>
      <c r="K42" s="150"/>
      <c r="L42" s="13"/>
      <c r="M42" s="150"/>
    </row>
    <row r="43" spans="2:13" s="4" customFormat="1" x14ac:dyDescent="0.2">
      <c r="B43" s="202"/>
      <c r="C43" s="158"/>
      <c r="D43" s="168"/>
      <c r="E43" s="165"/>
      <c r="F43" s="136">
        <v>44185</v>
      </c>
      <c r="G43" s="19"/>
      <c r="H43" s="165"/>
      <c r="I43" s="150"/>
      <c r="J43" s="150"/>
      <c r="K43" s="150"/>
      <c r="L43" s="13"/>
      <c r="M43" s="150"/>
    </row>
    <row r="44" spans="2:13" s="4" customFormat="1" x14ac:dyDescent="0.2">
      <c r="B44" s="202"/>
      <c r="C44" s="158" t="s">
        <v>167</v>
      </c>
      <c r="D44" s="151" t="s">
        <v>25</v>
      </c>
      <c r="E44" s="150" t="s">
        <v>18</v>
      </c>
      <c r="F44" s="103">
        <v>43861</v>
      </c>
      <c r="G44" s="19"/>
      <c r="H44" s="165"/>
      <c r="I44" s="158">
        <v>12</v>
      </c>
      <c r="J44" s="158" t="s">
        <v>126</v>
      </c>
      <c r="K44" s="158" t="s">
        <v>126</v>
      </c>
      <c r="L44" s="13"/>
      <c r="M44" s="158" t="s">
        <v>275</v>
      </c>
    </row>
    <row r="45" spans="2:13" s="4" customFormat="1" x14ac:dyDescent="0.2">
      <c r="B45" s="202"/>
      <c r="C45" s="150"/>
      <c r="D45" s="151"/>
      <c r="E45" s="150"/>
      <c r="F45" s="98">
        <v>43890</v>
      </c>
      <c r="G45" s="19"/>
      <c r="H45" s="165"/>
      <c r="I45" s="150"/>
      <c r="J45" s="150"/>
      <c r="K45" s="150"/>
      <c r="L45" s="13"/>
      <c r="M45" s="150"/>
    </row>
    <row r="46" spans="2:13" s="4" customFormat="1" x14ac:dyDescent="0.2">
      <c r="B46" s="202"/>
      <c r="C46" s="150"/>
      <c r="D46" s="151"/>
      <c r="E46" s="150"/>
      <c r="F46" s="93">
        <v>43921</v>
      </c>
      <c r="G46" s="19"/>
      <c r="H46" s="165"/>
      <c r="I46" s="150"/>
      <c r="J46" s="150"/>
      <c r="K46" s="150"/>
      <c r="L46" s="13"/>
      <c r="M46" s="150"/>
    </row>
    <row r="47" spans="2:13" s="4" customFormat="1" x14ac:dyDescent="0.2">
      <c r="B47" s="202"/>
      <c r="C47" s="150"/>
      <c r="D47" s="151"/>
      <c r="E47" s="150"/>
      <c r="F47" s="107">
        <v>43951</v>
      </c>
      <c r="G47" s="19"/>
      <c r="H47" s="165"/>
      <c r="I47" s="150"/>
      <c r="J47" s="150"/>
      <c r="K47" s="150"/>
      <c r="L47" s="13"/>
      <c r="M47" s="150"/>
    </row>
    <row r="48" spans="2:13" s="4" customFormat="1" x14ac:dyDescent="0.2">
      <c r="B48" s="202"/>
      <c r="C48" s="150"/>
      <c r="D48" s="151"/>
      <c r="E48" s="150"/>
      <c r="F48" s="112">
        <v>43982</v>
      </c>
      <c r="G48" s="19"/>
      <c r="H48" s="165"/>
      <c r="I48" s="150"/>
      <c r="J48" s="150"/>
      <c r="K48" s="150"/>
      <c r="L48" s="13"/>
      <c r="M48" s="150"/>
    </row>
    <row r="49" spans="2:13" s="4" customFormat="1" x14ac:dyDescent="0.2">
      <c r="B49" s="202"/>
      <c r="C49" s="150"/>
      <c r="D49" s="151"/>
      <c r="E49" s="150"/>
      <c r="F49" s="87">
        <v>44012</v>
      </c>
      <c r="G49" s="19"/>
      <c r="H49" s="165"/>
      <c r="I49" s="150"/>
      <c r="J49" s="150"/>
      <c r="K49" s="150"/>
      <c r="L49" s="13"/>
      <c r="M49" s="150"/>
    </row>
    <row r="50" spans="2:13" s="4" customFormat="1" x14ac:dyDescent="0.2">
      <c r="B50" s="202"/>
      <c r="C50" s="150"/>
      <c r="D50" s="151"/>
      <c r="E50" s="150"/>
      <c r="F50" s="120">
        <v>44043</v>
      </c>
      <c r="G50" s="19"/>
      <c r="H50" s="165"/>
      <c r="I50" s="150"/>
      <c r="J50" s="150"/>
      <c r="K50" s="150"/>
      <c r="L50" s="13"/>
      <c r="M50" s="150"/>
    </row>
    <row r="51" spans="2:13" s="4" customFormat="1" x14ac:dyDescent="0.2">
      <c r="B51" s="202"/>
      <c r="C51" s="150"/>
      <c r="D51" s="151"/>
      <c r="E51" s="150"/>
      <c r="F51" s="126">
        <v>44074</v>
      </c>
      <c r="G51" s="19"/>
      <c r="H51" s="165"/>
      <c r="I51" s="150"/>
      <c r="J51" s="150"/>
      <c r="K51" s="150"/>
      <c r="L51" s="13"/>
      <c r="M51" s="150"/>
    </row>
    <row r="52" spans="2:13" s="4" customFormat="1" x14ac:dyDescent="0.2">
      <c r="B52" s="202"/>
      <c r="C52" s="150"/>
      <c r="D52" s="151"/>
      <c r="E52" s="150"/>
      <c r="F52" s="19">
        <v>44104</v>
      </c>
      <c r="G52" s="19"/>
      <c r="H52" s="165"/>
      <c r="I52" s="150"/>
      <c r="J52" s="150"/>
      <c r="K52" s="150"/>
      <c r="L52" s="13"/>
      <c r="M52" s="150"/>
    </row>
    <row r="53" spans="2:13" s="4" customFormat="1" x14ac:dyDescent="0.2">
      <c r="B53" s="202"/>
      <c r="C53" s="150"/>
      <c r="D53" s="151"/>
      <c r="E53" s="150"/>
      <c r="F53" s="129">
        <v>44135</v>
      </c>
      <c r="G53" s="19"/>
      <c r="H53" s="165"/>
      <c r="I53" s="150"/>
      <c r="J53" s="150"/>
      <c r="K53" s="150"/>
      <c r="L53" s="13"/>
      <c r="M53" s="150"/>
    </row>
    <row r="54" spans="2:13" s="4" customFormat="1" x14ac:dyDescent="0.2">
      <c r="B54" s="202"/>
      <c r="C54" s="150"/>
      <c r="D54" s="151"/>
      <c r="E54" s="150"/>
      <c r="F54" s="137">
        <v>44165</v>
      </c>
      <c r="G54" s="19"/>
      <c r="H54" s="165"/>
      <c r="I54" s="150"/>
      <c r="J54" s="150"/>
      <c r="K54" s="150"/>
      <c r="L54" s="13"/>
      <c r="M54" s="150"/>
    </row>
    <row r="55" spans="2:13" s="4" customFormat="1" x14ac:dyDescent="0.2">
      <c r="B55" s="202"/>
      <c r="C55" s="150"/>
      <c r="D55" s="151"/>
      <c r="E55" s="150"/>
      <c r="F55" s="136">
        <v>44196</v>
      </c>
      <c r="G55" s="19"/>
      <c r="H55" s="165"/>
      <c r="I55" s="150"/>
      <c r="J55" s="150"/>
      <c r="K55" s="150"/>
      <c r="L55" s="13"/>
      <c r="M55" s="150"/>
    </row>
    <row r="56" spans="2:13" s="4" customFormat="1" ht="11.25" customHeight="1" x14ac:dyDescent="0.2">
      <c r="B56" s="202"/>
      <c r="C56" s="150" t="s">
        <v>184</v>
      </c>
      <c r="D56" s="151" t="s">
        <v>168</v>
      </c>
      <c r="E56" s="150" t="s">
        <v>18</v>
      </c>
      <c r="F56" s="97">
        <v>43840</v>
      </c>
      <c r="G56" s="19"/>
      <c r="H56" s="150" t="s">
        <v>191</v>
      </c>
      <c r="I56" s="150">
        <v>12</v>
      </c>
      <c r="J56" s="150" t="s">
        <v>126</v>
      </c>
      <c r="K56" s="150" t="s">
        <v>126</v>
      </c>
      <c r="L56" s="13"/>
      <c r="M56" s="150" t="s">
        <v>275</v>
      </c>
    </row>
    <row r="57" spans="2:13" s="4" customFormat="1" ht="13.5" customHeight="1" x14ac:dyDescent="0.2">
      <c r="B57" s="202"/>
      <c r="C57" s="150"/>
      <c r="D57" s="151"/>
      <c r="E57" s="150"/>
      <c r="F57" s="98">
        <v>43871</v>
      </c>
      <c r="G57" s="19"/>
      <c r="H57" s="150"/>
      <c r="I57" s="150"/>
      <c r="J57" s="150"/>
      <c r="K57" s="150"/>
      <c r="L57" s="13"/>
      <c r="M57" s="150"/>
    </row>
    <row r="58" spans="2:13" s="4" customFormat="1" ht="13.5" customHeight="1" x14ac:dyDescent="0.2">
      <c r="B58" s="202"/>
      <c r="C58" s="150"/>
      <c r="D58" s="151"/>
      <c r="E58" s="150"/>
      <c r="F58" s="93">
        <v>43900</v>
      </c>
      <c r="G58" s="19"/>
      <c r="H58" s="150"/>
      <c r="I58" s="150"/>
      <c r="J58" s="150"/>
      <c r="K58" s="150"/>
      <c r="L58" s="13"/>
      <c r="M58" s="150"/>
    </row>
    <row r="59" spans="2:13" s="4" customFormat="1" ht="10.5" customHeight="1" x14ac:dyDescent="0.2">
      <c r="B59" s="202"/>
      <c r="C59" s="150"/>
      <c r="D59" s="151"/>
      <c r="E59" s="150"/>
      <c r="F59" s="107">
        <v>43931</v>
      </c>
      <c r="G59" s="19"/>
      <c r="H59" s="150"/>
      <c r="I59" s="150"/>
      <c r="J59" s="150"/>
      <c r="K59" s="150"/>
      <c r="L59" s="13"/>
      <c r="M59" s="150"/>
    </row>
    <row r="60" spans="2:13" s="4" customFormat="1" ht="10.5" customHeight="1" x14ac:dyDescent="0.2">
      <c r="B60" s="202"/>
      <c r="C60" s="150"/>
      <c r="D60" s="151"/>
      <c r="E60" s="150"/>
      <c r="F60" s="112">
        <v>43961</v>
      </c>
      <c r="G60" s="19"/>
      <c r="H60" s="150"/>
      <c r="I60" s="150"/>
      <c r="J60" s="150"/>
      <c r="K60" s="150"/>
      <c r="L60" s="13"/>
      <c r="M60" s="150"/>
    </row>
    <row r="61" spans="2:13" s="4" customFormat="1" x14ac:dyDescent="0.2">
      <c r="B61" s="202"/>
      <c r="C61" s="150"/>
      <c r="D61" s="151"/>
      <c r="E61" s="150"/>
      <c r="F61" s="87">
        <v>43992</v>
      </c>
      <c r="G61" s="19"/>
      <c r="H61" s="150"/>
      <c r="I61" s="150"/>
      <c r="J61" s="150"/>
      <c r="K61" s="150"/>
      <c r="L61" s="13"/>
      <c r="M61" s="150"/>
    </row>
    <row r="62" spans="2:13" s="4" customFormat="1" x14ac:dyDescent="0.2">
      <c r="B62" s="202"/>
      <c r="C62" s="150"/>
      <c r="D62" s="151"/>
      <c r="E62" s="150"/>
      <c r="F62" s="120">
        <v>44022</v>
      </c>
      <c r="G62" s="19"/>
      <c r="H62" s="150"/>
      <c r="I62" s="150"/>
      <c r="J62" s="150"/>
      <c r="K62" s="150"/>
      <c r="L62" s="13"/>
      <c r="M62" s="150"/>
    </row>
    <row r="63" spans="2:13" s="4" customFormat="1" x14ac:dyDescent="0.2">
      <c r="B63" s="202"/>
      <c r="C63" s="150"/>
      <c r="D63" s="151"/>
      <c r="E63" s="150"/>
      <c r="F63" s="126">
        <v>44053</v>
      </c>
      <c r="G63" s="19"/>
      <c r="H63" s="150"/>
      <c r="I63" s="150"/>
      <c r="J63" s="150"/>
      <c r="K63" s="150"/>
      <c r="L63" s="13"/>
      <c r="M63" s="150"/>
    </row>
    <row r="64" spans="2:13" s="4" customFormat="1" x14ac:dyDescent="0.2">
      <c r="B64" s="202"/>
      <c r="C64" s="150"/>
      <c r="D64" s="151"/>
      <c r="E64" s="150"/>
      <c r="F64" s="19">
        <v>44084</v>
      </c>
      <c r="G64" s="19"/>
      <c r="H64" s="150"/>
      <c r="I64" s="150"/>
      <c r="J64" s="150"/>
      <c r="K64" s="150"/>
      <c r="L64" s="13"/>
      <c r="M64" s="150"/>
    </row>
    <row r="65" spans="2:13" s="4" customFormat="1" x14ac:dyDescent="0.2">
      <c r="B65" s="202"/>
      <c r="C65" s="150"/>
      <c r="D65" s="151"/>
      <c r="E65" s="150"/>
      <c r="F65" s="129">
        <v>44114</v>
      </c>
      <c r="G65" s="19"/>
      <c r="H65" s="150"/>
      <c r="I65" s="150"/>
      <c r="J65" s="150"/>
      <c r="K65" s="150"/>
      <c r="L65" s="13"/>
      <c r="M65" s="150"/>
    </row>
    <row r="66" spans="2:13" s="4" customFormat="1" x14ac:dyDescent="0.2">
      <c r="B66" s="202"/>
      <c r="C66" s="150"/>
      <c r="D66" s="151"/>
      <c r="E66" s="150"/>
      <c r="F66" s="137">
        <v>44145</v>
      </c>
      <c r="G66" s="19"/>
      <c r="H66" s="150"/>
      <c r="I66" s="150"/>
      <c r="J66" s="150"/>
      <c r="K66" s="150"/>
      <c r="L66" s="13"/>
      <c r="M66" s="150"/>
    </row>
    <row r="67" spans="2:13" s="4" customFormat="1" x14ac:dyDescent="0.2">
      <c r="B67" s="202"/>
      <c r="C67" s="157"/>
      <c r="D67" s="159"/>
      <c r="E67" s="157"/>
      <c r="F67" s="138">
        <v>44175</v>
      </c>
      <c r="G67" s="19"/>
      <c r="H67" s="157"/>
      <c r="I67" s="157"/>
      <c r="J67" s="157"/>
      <c r="K67" s="157"/>
      <c r="L67" s="13"/>
      <c r="M67" s="157"/>
    </row>
    <row r="68" spans="2:13" s="4" customFormat="1" ht="12" customHeight="1" x14ac:dyDescent="0.2">
      <c r="B68" s="202"/>
      <c r="C68" s="150" t="s">
        <v>155</v>
      </c>
      <c r="D68" s="151" t="s">
        <v>85</v>
      </c>
      <c r="E68" s="150" t="s">
        <v>16</v>
      </c>
      <c r="F68" s="97">
        <v>43860</v>
      </c>
      <c r="G68" s="19"/>
      <c r="H68" s="150" t="s">
        <v>156</v>
      </c>
      <c r="I68" s="150">
        <v>4</v>
      </c>
      <c r="J68" s="150" t="s">
        <v>126</v>
      </c>
      <c r="K68" s="150" t="s">
        <v>126</v>
      </c>
      <c r="L68" s="13"/>
      <c r="M68" s="150" t="s">
        <v>275</v>
      </c>
    </row>
    <row r="69" spans="2:13" s="4" customFormat="1" x14ac:dyDescent="0.2">
      <c r="B69" s="202"/>
      <c r="C69" s="150"/>
      <c r="D69" s="151"/>
      <c r="E69" s="150"/>
      <c r="F69" s="107">
        <v>43951</v>
      </c>
      <c r="G69" s="19"/>
      <c r="H69" s="150"/>
      <c r="I69" s="150"/>
      <c r="J69" s="150"/>
      <c r="K69" s="150"/>
      <c r="L69" s="13"/>
      <c r="M69" s="150"/>
    </row>
    <row r="70" spans="2:13" s="4" customFormat="1" x14ac:dyDescent="0.2">
      <c r="B70" s="202"/>
      <c r="C70" s="150"/>
      <c r="D70" s="151"/>
      <c r="E70" s="150"/>
      <c r="F70" s="120">
        <v>44042</v>
      </c>
      <c r="G70" s="19"/>
      <c r="H70" s="150"/>
      <c r="I70" s="150"/>
      <c r="J70" s="150"/>
      <c r="K70" s="150"/>
      <c r="L70" s="13"/>
      <c r="M70" s="150"/>
    </row>
    <row r="71" spans="2:13" s="4" customFormat="1" x14ac:dyDescent="0.2">
      <c r="B71" s="202"/>
      <c r="C71" s="150"/>
      <c r="D71" s="151"/>
      <c r="E71" s="150"/>
      <c r="F71" s="129">
        <v>44134</v>
      </c>
      <c r="G71" s="19"/>
      <c r="H71" s="150"/>
      <c r="I71" s="150"/>
      <c r="J71" s="150"/>
      <c r="K71" s="150"/>
      <c r="L71" s="13"/>
      <c r="M71" s="150"/>
    </row>
    <row r="72" spans="2:13" ht="37.5" customHeight="1" x14ac:dyDescent="0.2">
      <c r="C72" s="5" t="s">
        <v>169</v>
      </c>
      <c r="D72" s="53" t="s">
        <v>170</v>
      </c>
      <c r="E72" s="150" t="s">
        <v>171</v>
      </c>
      <c r="F72" s="150" t="s">
        <v>171</v>
      </c>
      <c r="G72" s="19"/>
      <c r="H72" s="64" t="s">
        <v>172</v>
      </c>
      <c r="I72" s="62">
        <v>352</v>
      </c>
      <c r="J72" s="5" t="s">
        <v>203</v>
      </c>
      <c r="K72" s="5" t="s">
        <v>126</v>
      </c>
      <c r="L72" s="13"/>
      <c r="M72" s="5" t="s">
        <v>275</v>
      </c>
    </row>
    <row r="73" spans="2:13" ht="30.75" customHeight="1" x14ac:dyDescent="0.2">
      <c r="C73" s="5" t="s">
        <v>173</v>
      </c>
      <c r="D73" s="53" t="s">
        <v>174</v>
      </c>
      <c r="E73" s="150" t="s">
        <v>171</v>
      </c>
      <c r="F73" s="150" t="s">
        <v>171</v>
      </c>
      <c r="G73" s="19"/>
      <c r="H73" s="64" t="s">
        <v>175</v>
      </c>
      <c r="I73" s="62">
        <v>352</v>
      </c>
      <c r="J73" s="5" t="s">
        <v>126</v>
      </c>
      <c r="K73" s="5" t="s">
        <v>126</v>
      </c>
      <c r="L73" s="13"/>
      <c r="M73" s="5" t="s">
        <v>275</v>
      </c>
    </row>
    <row r="74" spans="2:13" ht="30.75" customHeight="1" x14ac:dyDescent="0.2">
      <c r="C74" s="5" t="s">
        <v>173</v>
      </c>
      <c r="D74" s="53" t="s">
        <v>232</v>
      </c>
      <c r="E74" s="150"/>
      <c r="F74" s="150"/>
      <c r="G74" s="19"/>
      <c r="H74" s="65" t="s">
        <v>233</v>
      </c>
      <c r="I74" s="62">
        <v>352</v>
      </c>
      <c r="J74" s="5" t="s">
        <v>126</v>
      </c>
      <c r="K74" s="5" t="s">
        <v>126</v>
      </c>
      <c r="L74" s="13"/>
      <c r="M74" s="5" t="s">
        <v>275</v>
      </c>
    </row>
    <row r="75" spans="2:13" ht="42" customHeight="1" x14ac:dyDescent="0.2">
      <c r="C75" s="5" t="s">
        <v>176</v>
      </c>
      <c r="D75" s="53" t="s">
        <v>177</v>
      </c>
      <c r="E75" s="150" t="s">
        <v>171</v>
      </c>
      <c r="F75" s="150" t="s">
        <v>171</v>
      </c>
      <c r="G75" s="19"/>
      <c r="H75" s="64" t="s">
        <v>178</v>
      </c>
      <c r="I75" s="62">
        <v>352</v>
      </c>
      <c r="J75" s="5" t="s">
        <v>126</v>
      </c>
      <c r="K75" s="5" t="s">
        <v>126</v>
      </c>
      <c r="L75" s="13"/>
      <c r="M75" s="5" t="s">
        <v>275</v>
      </c>
    </row>
    <row r="76" spans="2:13" ht="11.25" customHeight="1" x14ac:dyDescent="0.2">
      <c r="C76" s="150" t="s">
        <v>179</v>
      </c>
      <c r="D76" s="161" t="s">
        <v>180</v>
      </c>
      <c r="E76" s="150" t="s">
        <v>181</v>
      </c>
      <c r="F76" s="196">
        <v>44586</v>
      </c>
      <c r="G76" s="199"/>
      <c r="H76" s="194" t="s">
        <v>180</v>
      </c>
      <c r="I76" s="190">
        <v>4</v>
      </c>
      <c r="J76" s="150" t="s">
        <v>126</v>
      </c>
      <c r="K76" s="150" t="s">
        <v>126</v>
      </c>
      <c r="L76" s="13"/>
      <c r="M76" s="150" t="s">
        <v>275</v>
      </c>
    </row>
    <row r="77" spans="2:13" ht="12" customHeight="1" x14ac:dyDescent="0.2">
      <c r="C77" s="150"/>
      <c r="D77" s="161"/>
      <c r="E77" s="150"/>
      <c r="F77" s="197"/>
      <c r="G77" s="200"/>
      <c r="H77" s="195"/>
      <c r="I77" s="193"/>
      <c r="J77" s="150"/>
      <c r="K77" s="150"/>
      <c r="L77" s="13"/>
      <c r="M77" s="150"/>
    </row>
    <row r="78" spans="2:13" ht="12" customHeight="1" x14ac:dyDescent="0.2">
      <c r="C78" s="150"/>
      <c r="D78" s="161"/>
      <c r="E78" s="150"/>
      <c r="F78" s="197"/>
      <c r="G78" s="200"/>
      <c r="H78" s="195"/>
      <c r="I78" s="193"/>
      <c r="J78" s="150"/>
      <c r="K78" s="150"/>
      <c r="L78" s="13"/>
      <c r="M78" s="150"/>
    </row>
    <row r="79" spans="2:13" ht="12" customHeight="1" x14ac:dyDescent="0.2">
      <c r="C79" s="150"/>
      <c r="D79" s="161"/>
      <c r="E79" s="150"/>
      <c r="F79" s="198"/>
      <c r="G79" s="201"/>
      <c r="H79" s="195"/>
      <c r="I79" s="193"/>
      <c r="J79" s="150"/>
      <c r="K79" s="150"/>
      <c r="L79" s="13"/>
      <c r="M79" s="150"/>
    </row>
    <row r="80" spans="2:13" ht="25.5" x14ac:dyDescent="0.2">
      <c r="C80" s="80" t="s">
        <v>293</v>
      </c>
      <c r="D80" s="67" t="s">
        <v>99</v>
      </c>
      <c r="E80" s="62" t="s">
        <v>182</v>
      </c>
      <c r="F80" s="105">
        <v>43850</v>
      </c>
      <c r="G80" s="19"/>
      <c r="H80" s="62" t="s">
        <v>99</v>
      </c>
      <c r="I80" s="62">
        <v>1</v>
      </c>
      <c r="J80" s="5" t="s">
        <v>234</v>
      </c>
      <c r="K80" s="5" t="s">
        <v>126</v>
      </c>
      <c r="L80" s="13"/>
      <c r="M80" s="5" t="s">
        <v>275</v>
      </c>
    </row>
    <row r="81" spans="3:13" x14ac:dyDescent="0.2">
      <c r="C81" s="150" t="s">
        <v>122</v>
      </c>
      <c r="D81" s="159" t="s">
        <v>25</v>
      </c>
      <c r="E81" s="150" t="s">
        <v>162</v>
      </c>
      <c r="F81" s="97">
        <v>43850</v>
      </c>
      <c r="G81" s="19"/>
      <c r="H81" s="150" t="s">
        <v>183</v>
      </c>
      <c r="I81" s="150">
        <v>4</v>
      </c>
      <c r="J81" s="150" t="s">
        <v>126</v>
      </c>
      <c r="K81" s="150" t="s">
        <v>126</v>
      </c>
      <c r="L81" s="13"/>
      <c r="M81" s="150" t="s">
        <v>275</v>
      </c>
    </row>
    <row r="82" spans="3:13" x14ac:dyDescent="0.2">
      <c r="C82" s="150"/>
      <c r="D82" s="168"/>
      <c r="E82" s="150"/>
      <c r="F82" s="107">
        <v>43941</v>
      </c>
      <c r="G82" s="19"/>
      <c r="H82" s="150"/>
      <c r="I82" s="150"/>
      <c r="J82" s="150"/>
      <c r="K82" s="150"/>
      <c r="L82" s="13"/>
      <c r="M82" s="150"/>
    </row>
    <row r="83" spans="3:13" x14ac:dyDescent="0.2">
      <c r="C83" s="150"/>
      <c r="D83" s="168"/>
      <c r="E83" s="150"/>
      <c r="F83" s="120">
        <v>44032</v>
      </c>
      <c r="G83" s="19"/>
      <c r="H83" s="150"/>
      <c r="I83" s="150"/>
      <c r="J83" s="150"/>
      <c r="K83" s="150"/>
      <c r="L83" s="13"/>
      <c r="M83" s="150"/>
    </row>
    <row r="84" spans="3:13" x14ac:dyDescent="0.2">
      <c r="C84" s="150"/>
      <c r="D84" s="160"/>
      <c r="E84" s="150"/>
      <c r="F84" s="129">
        <v>44124</v>
      </c>
      <c r="G84" s="19"/>
      <c r="H84" s="150"/>
      <c r="I84" s="150"/>
      <c r="J84" s="150"/>
      <c r="K84" s="150"/>
      <c r="L84" s="13"/>
      <c r="M84" s="150"/>
    </row>
    <row r="85" spans="3:13" x14ac:dyDescent="0.2">
      <c r="C85" s="150" t="s">
        <v>345</v>
      </c>
      <c r="D85" s="159" t="s">
        <v>25</v>
      </c>
      <c r="E85" s="150" t="s">
        <v>162</v>
      </c>
      <c r="F85" s="97">
        <v>43850</v>
      </c>
      <c r="G85" s="19"/>
      <c r="H85" s="150" t="s">
        <v>221</v>
      </c>
      <c r="I85" s="150">
        <v>4</v>
      </c>
      <c r="J85" s="150" t="s">
        <v>222</v>
      </c>
      <c r="K85" s="150" t="s">
        <v>223</v>
      </c>
      <c r="L85" s="13"/>
      <c r="M85" s="150" t="s">
        <v>275</v>
      </c>
    </row>
    <row r="86" spans="3:13" x14ac:dyDescent="0.2">
      <c r="C86" s="150"/>
      <c r="D86" s="168"/>
      <c r="E86" s="150"/>
      <c r="F86" s="107">
        <v>43941</v>
      </c>
      <c r="G86" s="19"/>
      <c r="H86" s="150"/>
      <c r="I86" s="150"/>
      <c r="J86" s="150"/>
      <c r="K86" s="150"/>
      <c r="L86" s="13"/>
      <c r="M86" s="150"/>
    </row>
    <row r="87" spans="3:13" x14ac:dyDescent="0.2">
      <c r="C87" s="150"/>
      <c r="D87" s="168"/>
      <c r="E87" s="150"/>
      <c r="F87" s="120">
        <v>44032</v>
      </c>
      <c r="G87" s="19"/>
      <c r="H87" s="150"/>
      <c r="I87" s="150"/>
      <c r="J87" s="150"/>
      <c r="K87" s="150"/>
      <c r="L87" s="13"/>
      <c r="M87" s="150"/>
    </row>
    <row r="88" spans="3:13" x14ac:dyDescent="0.2">
      <c r="C88" s="150"/>
      <c r="D88" s="160"/>
      <c r="E88" s="150"/>
      <c r="F88" s="129">
        <v>44124</v>
      </c>
      <c r="G88" s="19"/>
      <c r="H88" s="150"/>
      <c r="I88" s="150"/>
      <c r="J88" s="150"/>
      <c r="K88" s="150"/>
      <c r="L88" s="13"/>
      <c r="M88" s="150"/>
    </row>
    <row r="89" spans="3:13" ht="24" x14ac:dyDescent="0.2">
      <c r="C89" s="61" t="s">
        <v>186</v>
      </c>
      <c r="D89" s="66" t="s">
        <v>25</v>
      </c>
      <c r="E89" s="61" t="s">
        <v>187</v>
      </c>
      <c r="F89" s="110">
        <v>44306</v>
      </c>
      <c r="G89" s="19"/>
      <c r="H89" s="5" t="s">
        <v>185</v>
      </c>
      <c r="I89" s="61">
        <v>1</v>
      </c>
      <c r="J89" s="63" t="s">
        <v>235</v>
      </c>
      <c r="K89" s="5" t="s">
        <v>126</v>
      </c>
      <c r="L89" s="13"/>
      <c r="M89" s="5" t="s">
        <v>275</v>
      </c>
    </row>
    <row r="90" spans="3:13" ht="24" x14ac:dyDescent="0.2">
      <c r="C90" s="61" t="s">
        <v>188</v>
      </c>
      <c r="D90" s="66" t="s">
        <v>25</v>
      </c>
      <c r="E90" s="61" t="s">
        <v>187</v>
      </c>
      <c r="F90" s="106">
        <v>44247</v>
      </c>
      <c r="G90" s="19"/>
      <c r="H90" s="5" t="s">
        <v>185</v>
      </c>
      <c r="I90" s="61">
        <v>1</v>
      </c>
      <c r="J90" s="63" t="s">
        <v>235</v>
      </c>
      <c r="K90" s="5" t="s">
        <v>126</v>
      </c>
      <c r="L90" s="13"/>
      <c r="M90" s="5" t="s">
        <v>275</v>
      </c>
    </row>
    <row r="91" spans="3:13" ht="36" x14ac:dyDescent="0.2">
      <c r="C91" s="79" t="s">
        <v>292</v>
      </c>
      <c r="D91" s="67" t="s">
        <v>99</v>
      </c>
      <c r="E91" s="62" t="s">
        <v>182</v>
      </c>
      <c r="F91" s="131">
        <v>44479</v>
      </c>
      <c r="G91" s="19"/>
      <c r="H91" s="62" t="s">
        <v>99</v>
      </c>
      <c r="I91" s="61">
        <v>1</v>
      </c>
      <c r="J91" s="63" t="s">
        <v>229</v>
      </c>
      <c r="K91" s="5" t="s">
        <v>126</v>
      </c>
      <c r="L91" s="13"/>
      <c r="M91" s="5" t="s">
        <v>275</v>
      </c>
    </row>
    <row r="92" spans="3:13" ht="24" x14ac:dyDescent="0.2">
      <c r="C92" s="81" t="s">
        <v>295</v>
      </c>
      <c r="D92" s="67" t="s">
        <v>99</v>
      </c>
      <c r="E92" s="62" t="s">
        <v>182</v>
      </c>
      <c r="F92" s="106">
        <v>44247</v>
      </c>
      <c r="G92" s="19"/>
      <c r="H92" s="5" t="s">
        <v>185</v>
      </c>
      <c r="I92" s="61">
        <v>1</v>
      </c>
      <c r="J92" s="63" t="s">
        <v>235</v>
      </c>
      <c r="K92" s="5" t="s">
        <v>126</v>
      </c>
      <c r="L92" s="13"/>
      <c r="M92" s="5" t="s">
        <v>275</v>
      </c>
    </row>
    <row r="93" spans="3:13" x14ac:dyDescent="0.2">
      <c r="C93" s="185" t="s">
        <v>294</v>
      </c>
      <c r="D93" s="187" t="s">
        <v>99</v>
      </c>
      <c r="E93" s="150" t="s">
        <v>162</v>
      </c>
      <c r="F93" s="97">
        <v>43850</v>
      </c>
      <c r="G93" s="19"/>
      <c r="H93" s="189" t="s">
        <v>99</v>
      </c>
      <c r="I93" s="191">
        <v>4</v>
      </c>
      <c r="J93" s="157" t="s">
        <v>236</v>
      </c>
      <c r="K93" s="150" t="s">
        <v>126</v>
      </c>
      <c r="L93" s="13"/>
      <c r="M93" s="150" t="s">
        <v>275</v>
      </c>
    </row>
    <row r="94" spans="3:13" x14ac:dyDescent="0.2">
      <c r="C94" s="185"/>
      <c r="D94" s="187"/>
      <c r="E94" s="150"/>
      <c r="F94" s="107">
        <v>43941</v>
      </c>
      <c r="G94" s="19"/>
      <c r="H94" s="189"/>
      <c r="I94" s="191"/>
      <c r="J94" s="165"/>
      <c r="K94" s="150"/>
      <c r="L94" s="13"/>
      <c r="M94" s="150"/>
    </row>
    <row r="95" spans="3:13" x14ac:dyDescent="0.2">
      <c r="C95" s="185"/>
      <c r="D95" s="187"/>
      <c r="E95" s="150"/>
      <c r="F95" s="120">
        <v>44032</v>
      </c>
      <c r="G95" s="19"/>
      <c r="H95" s="189"/>
      <c r="I95" s="191"/>
      <c r="J95" s="165"/>
      <c r="K95" s="150"/>
      <c r="L95" s="13"/>
      <c r="M95" s="150"/>
    </row>
    <row r="96" spans="3:13" x14ac:dyDescent="0.2">
      <c r="C96" s="186"/>
      <c r="D96" s="188"/>
      <c r="E96" s="157"/>
      <c r="F96" s="132">
        <v>44124</v>
      </c>
      <c r="G96" s="19"/>
      <c r="H96" s="190"/>
      <c r="I96" s="192"/>
      <c r="J96" s="165"/>
      <c r="K96" s="157"/>
      <c r="L96" s="13"/>
      <c r="M96" s="157"/>
    </row>
    <row r="97" spans="3:13" ht="132.75" customHeight="1" x14ac:dyDescent="0.2">
      <c r="C97" s="5" t="s">
        <v>282</v>
      </c>
      <c r="D97" s="78" t="s">
        <v>281</v>
      </c>
      <c r="E97" s="77" t="s">
        <v>187</v>
      </c>
      <c r="F97" s="95" t="s">
        <v>284</v>
      </c>
      <c r="G97" s="19"/>
      <c r="H97" s="78" t="s">
        <v>283</v>
      </c>
      <c r="I97" s="63"/>
      <c r="J97" s="77" t="s">
        <v>280</v>
      </c>
      <c r="K97" s="77" t="s">
        <v>279</v>
      </c>
      <c r="L97" s="76"/>
      <c r="M97" s="77" t="s">
        <v>275</v>
      </c>
    </row>
    <row r="98" spans="3:13" x14ac:dyDescent="0.2">
      <c r="F98" s="133"/>
      <c r="L98" s="13"/>
      <c r="M98" s="21"/>
    </row>
    <row r="99" spans="3:13" x14ac:dyDescent="0.2">
      <c r="F99" s="44" t="s">
        <v>209</v>
      </c>
      <c r="G99" s="2">
        <f>COUNTIF($G$7:$G$97,"Sí")</f>
        <v>0</v>
      </c>
      <c r="L99" s="13"/>
      <c r="M99" s="21"/>
    </row>
    <row r="100" spans="3:13" x14ac:dyDescent="0.2">
      <c r="F100" s="45" t="s">
        <v>210</v>
      </c>
      <c r="G100" s="2">
        <f>COUNTIF($G$7:$G$97,"No")</f>
        <v>0</v>
      </c>
      <c r="L100" s="13"/>
      <c r="M100" s="21"/>
    </row>
    <row r="101" spans="3:13" x14ac:dyDescent="0.2">
      <c r="F101" s="47" t="s">
        <v>211</v>
      </c>
      <c r="G101" s="2">
        <f>COUNTIF($G$7:$G$97,"Pendiente")</f>
        <v>0</v>
      </c>
      <c r="L101" s="13"/>
      <c r="M101" s="21"/>
    </row>
    <row r="102" spans="3:13" x14ac:dyDescent="0.2">
      <c r="F102" s="46" t="s">
        <v>212</v>
      </c>
      <c r="G102" s="2">
        <f>COUNTIF($G$7:$G$97,"Extemporáneo")</f>
        <v>0</v>
      </c>
      <c r="L102" s="13"/>
      <c r="M102" s="21"/>
    </row>
    <row r="103" spans="3:13" x14ac:dyDescent="0.2">
      <c r="F103" s="48" t="s">
        <v>217</v>
      </c>
      <c r="G103" s="2">
        <f>SUM(G99:G102)</f>
        <v>0</v>
      </c>
      <c r="L103" s="13"/>
      <c r="M103" s="21"/>
    </row>
    <row r="104" spans="3:13" x14ac:dyDescent="0.2">
      <c r="L104" s="13"/>
      <c r="M104" s="21"/>
    </row>
    <row r="105" spans="3:13" x14ac:dyDescent="0.2">
      <c r="L105" s="13"/>
      <c r="M105" s="21"/>
    </row>
    <row r="106" spans="3:13" x14ac:dyDescent="0.2">
      <c r="L106" s="13"/>
      <c r="M106" s="21"/>
    </row>
    <row r="107" spans="3:13" x14ac:dyDescent="0.2">
      <c r="L107" s="13"/>
      <c r="M107" s="21"/>
    </row>
    <row r="108" spans="3:13" x14ac:dyDescent="0.2">
      <c r="L108" s="13"/>
      <c r="M108" s="21"/>
    </row>
    <row r="109" spans="3:13" x14ac:dyDescent="0.2">
      <c r="L109" s="13"/>
      <c r="M109" s="21"/>
    </row>
    <row r="110" spans="3:13" x14ac:dyDescent="0.2">
      <c r="L110" s="13"/>
      <c r="M110" s="21"/>
    </row>
    <row r="111" spans="3:13" x14ac:dyDescent="0.2">
      <c r="L111" s="13"/>
      <c r="M111" s="21"/>
    </row>
    <row r="112" spans="3:13" x14ac:dyDescent="0.2">
      <c r="L112" s="13"/>
      <c r="M112" s="21"/>
    </row>
    <row r="113" spans="12:13" x14ac:dyDescent="0.2">
      <c r="L113" s="13"/>
      <c r="M113" s="21"/>
    </row>
    <row r="114" spans="12:13" x14ac:dyDescent="0.2">
      <c r="L114" s="13"/>
      <c r="M114" s="21"/>
    </row>
    <row r="115" spans="12:13" x14ac:dyDescent="0.2">
      <c r="L115" s="13"/>
      <c r="M115" s="21"/>
    </row>
    <row r="116" spans="12:13" x14ac:dyDescent="0.2">
      <c r="L116" s="13"/>
      <c r="M116" s="21"/>
    </row>
    <row r="117" spans="12:13" x14ac:dyDescent="0.2">
      <c r="L117" s="13"/>
      <c r="M117" s="21"/>
    </row>
    <row r="118" spans="12:13" x14ac:dyDescent="0.2">
      <c r="L118" s="13"/>
      <c r="M118" s="21"/>
    </row>
    <row r="119" spans="12:13" x14ac:dyDescent="0.2">
      <c r="L119" s="13"/>
      <c r="M119" s="21"/>
    </row>
    <row r="120" spans="12:13" x14ac:dyDescent="0.2">
      <c r="L120" s="13"/>
      <c r="M120" s="21"/>
    </row>
    <row r="121" spans="12:13" x14ac:dyDescent="0.2">
      <c r="L121" s="13"/>
      <c r="M121" s="21"/>
    </row>
    <row r="122" spans="12:13" x14ac:dyDescent="0.2">
      <c r="L122" s="13"/>
      <c r="M122" s="21"/>
    </row>
    <row r="123" spans="12:13" x14ac:dyDescent="0.2">
      <c r="L123" s="13"/>
      <c r="M123" s="21"/>
    </row>
    <row r="124" spans="12:13" x14ac:dyDescent="0.2">
      <c r="L124" s="13"/>
      <c r="M124" s="21"/>
    </row>
    <row r="125" spans="12:13" x14ac:dyDescent="0.2">
      <c r="L125" s="13"/>
      <c r="M125" s="21"/>
    </row>
    <row r="126" spans="12:13" x14ac:dyDescent="0.2">
      <c r="L126" s="13"/>
      <c r="M126" s="21"/>
    </row>
    <row r="127" spans="12:13" x14ac:dyDescent="0.2">
      <c r="L127" s="13"/>
      <c r="M127" s="21"/>
    </row>
    <row r="128" spans="12:13" x14ac:dyDescent="0.2">
      <c r="L128" s="13"/>
      <c r="M128" s="21"/>
    </row>
    <row r="129" spans="12:13" x14ac:dyDescent="0.2">
      <c r="L129" s="13"/>
      <c r="M129" s="21"/>
    </row>
    <row r="130" spans="12:13" x14ac:dyDescent="0.2">
      <c r="L130" s="13"/>
      <c r="M130" s="21"/>
    </row>
    <row r="131" spans="12:13" x14ac:dyDescent="0.2">
      <c r="L131" s="13"/>
      <c r="M131" s="21"/>
    </row>
    <row r="132" spans="12:13" x14ac:dyDescent="0.2">
      <c r="L132" s="13"/>
      <c r="M132" s="21"/>
    </row>
    <row r="133" spans="12:13" x14ac:dyDescent="0.2">
      <c r="L133" s="13"/>
      <c r="M133" s="21"/>
    </row>
    <row r="134" spans="12:13" x14ac:dyDescent="0.2">
      <c r="L134" s="13"/>
      <c r="M134" s="21"/>
    </row>
    <row r="135" spans="12:13" x14ac:dyDescent="0.2">
      <c r="L135" s="13"/>
      <c r="M135" s="21"/>
    </row>
    <row r="136" spans="12:13" x14ac:dyDescent="0.2">
      <c r="L136" s="13"/>
      <c r="M136" s="21"/>
    </row>
    <row r="137" spans="12:13" x14ac:dyDescent="0.2">
      <c r="L137" s="13"/>
      <c r="M137" s="21"/>
    </row>
    <row r="138" spans="12:13" x14ac:dyDescent="0.2">
      <c r="L138" s="13"/>
      <c r="M138" s="21"/>
    </row>
    <row r="139" spans="12:13" x14ac:dyDescent="0.2">
      <c r="L139" s="13"/>
      <c r="M139" s="21"/>
    </row>
    <row r="140" spans="12:13" x14ac:dyDescent="0.2">
      <c r="L140" s="13"/>
      <c r="M140" s="21"/>
    </row>
    <row r="141" spans="12:13" x14ac:dyDescent="0.2">
      <c r="L141" s="13"/>
      <c r="M141" s="21"/>
    </row>
    <row r="142" spans="12:13" x14ac:dyDescent="0.2">
      <c r="L142" s="13"/>
      <c r="M142" s="21"/>
    </row>
    <row r="143" spans="12:13" x14ac:dyDescent="0.2">
      <c r="L143" s="13"/>
      <c r="M143" s="21"/>
    </row>
    <row r="144" spans="12:13" x14ac:dyDescent="0.2">
      <c r="L144" s="13"/>
      <c r="M144" s="21"/>
    </row>
    <row r="145" spans="12:13" x14ac:dyDescent="0.2">
      <c r="L145" s="13"/>
      <c r="M145" s="21"/>
    </row>
    <row r="146" spans="12:13" x14ac:dyDescent="0.2">
      <c r="L146" s="13"/>
      <c r="M146" s="21"/>
    </row>
    <row r="147" spans="12:13" x14ac:dyDescent="0.2">
      <c r="L147" s="13"/>
      <c r="M147" s="21"/>
    </row>
    <row r="148" spans="12:13" x14ac:dyDescent="0.2">
      <c r="L148" s="13"/>
      <c r="M148" s="21"/>
    </row>
    <row r="149" spans="12:13" x14ac:dyDescent="0.2">
      <c r="L149" s="13"/>
      <c r="M149" s="21"/>
    </row>
    <row r="150" spans="12:13" x14ac:dyDescent="0.2">
      <c r="L150" s="13"/>
      <c r="M150" s="21"/>
    </row>
    <row r="151" spans="12:13" x14ac:dyDescent="0.2">
      <c r="L151" s="13"/>
      <c r="M151" s="21"/>
    </row>
    <row r="152" spans="12:13" x14ac:dyDescent="0.2">
      <c r="L152" s="13"/>
      <c r="M152" s="21"/>
    </row>
    <row r="153" spans="12:13" x14ac:dyDescent="0.2">
      <c r="L153" s="13"/>
      <c r="M153" s="21"/>
    </row>
    <row r="154" spans="12:13" x14ac:dyDescent="0.2">
      <c r="L154" s="13"/>
      <c r="M154" s="21"/>
    </row>
    <row r="155" spans="12:13" x14ac:dyDescent="0.2">
      <c r="L155" s="13"/>
      <c r="M155" s="21"/>
    </row>
    <row r="156" spans="12:13" x14ac:dyDescent="0.2">
      <c r="L156" s="13"/>
      <c r="M156" s="21"/>
    </row>
    <row r="157" spans="12:13" x14ac:dyDescent="0.2">
      <c r="L157" s="13"/>
      <c r="M157" s="21"/>
    </row>
    <row r="158" spans="12:13" x14ac:dyDescent="0.2">
      <c r="L158" s="13"/>
      <c r="M158" s="21"/>
    </row>
    <row r="159" spans="12:13" x14ac:dyDescent="0.2">
      <c r="L159" s="13"/>
      <c r="M159" s="21"/>
    </row>
    <row r="161" spans="12:13" x14ac:dyDescent="0.2">
      <c r="L161" s="16"/>
      <c r="M161" s="16"/>
    </row>
  </sheetData>
  <autoFilter ref="A6:N97" xr:uid="{00000000-0001-0000-0700-000000000000}"/>
  <mergeCells count="88">
    <mergeCell ref="K56:K67"/>
    <mergeCell ref="C56:C67"/>
    <mergeCell ref="D68:D71"/>
    <mergeCell ref="C68:C71"/>
    <mergeCell ref="E68:E71"/>
    <mergeCell ref="H68:H71"/>
    <mergeCell ref="K7:K18"/>
    <mergeCell ref="K68:K71"/>
    <mergeCell ref="D56:D67"/>
    <mergeCell ref="E56:E67"/>
    <mergeCell ref="H56:H67"/>
    <mergeCell ref="J7:J18"/>
    <mergeCell ref="J56:J67"/>
    <mergeCell ref="J20:J31"/>
    <mergeCell ref="K20:K31"/>
    <mergeCell ref="J32:J43"/>
    <mergeCell ref="K32:K43"/>
    <mergeCell ref="D44:D55"/>
    <mergeCell ref="E44:E55"/>
    <mergeCell ref="H44:H55"/>
    <mergeCell ref="I32:I43"/>
    <mergeCell ref="J68:J71"/>
    <mergeCell ref="B2:B4"/>
    <mergeCell ref="C2:I2"/>
    <mergeCell ref="C3:I4"/>
    <mergeCell ref="B7:B71"/>
    <mergeCell ref="I56:I67"/>
    <mergeCell ref="I68:I71"/>
    <mergeCell ref="C7:C18"/>
    <mergeCell ref="D7:D18"/>
    <mergeCell ref="E7:E18"/>
    <mergeCell ref="H7:H18"/>
    <mergeCell ref="I7:I18"/>
    <mergeCell ref="C20:C31"/>
    <mergeCell ref="D20:D31"/>
    <mergeCell ref="E20:E31"/>
    <mergeCell ref="H20:H31"/>
    <mergeCell ref="I20:I31"/>
    <mergeCell ref="C32:C43"/>
    <mergeCell ref="D32:D43"/>
    <mergeCell ref="E32:E43"/>
    <mergeCell ref="H32:H43"/>
    <mergeCell ref="K44:K55"/>
    <mergeCell ref="I44:I55"/>
    <mergeCell ref="J44:J55"/>
    <mergeCell ref="C44:C55"/>
    <mergeCell ref="E72:E75"/>
    <mergeCell ref="F72:F75"/>
    <mergeCell ref="J81:J84"/>
    <mergeCell ref="K81:K84"/>
    <mergeCell ref="J76:J79"/>
    <mergeCell ref="I76:I79"/>
    <mergeCell ref="H76:H79"/>
    <mergeCell ref="K76:K79"/>
    <mergeCell ref="E76:E79"/>
    <mergeCell ref="I81:I84"/>
    <mergeCell ref="H81:H84"/>
    <mergeCell ref="F76:F79"/>
    <mergeCell ref="G76:G79"/>
    <mergeCell ref="C81:C84"/>
    <mergeCell ref="D81:D84"/>
    <mergeCell ref="E81:E84"/>
    <mergeCell ref="C76:C79"/>
    <mergeCell ref="D76:D79"/>
    <mergeCell ref="J85:J88"/>
    <mergeCell ref="K85:K88"/>
    <mergeCell ref="C93:C96"/>
    <mergeCell ref="D93:D96"/>
    <mergeCell ref="H93:H96"/>
    <mergeCell ref="J93:J96"/>
    <mergeCell ref="K93:K96"/>
    <mergeCell ref="E93:E96"/>
    <mergeCell ref="I93:I96"/>
    <mergeCell ref="I85:I88"/>
    <mergeCell ref="H85:H88"/>
    <mergeCell ref="C85:C88"/>
    <mergeCell ref="D85:D88"/>
    <mergeCell ref="E85:E88"/>
    <mergeCell ref="M76:M79"/>
    <mergeCell ref="M81:M84"/>
    <mergeCell ref="M85:M88"/>
    <mergeCell ref="M93:M96"/>
    <mergeCell ref="M20:M31"/>
    <mergeCell ref="M7:M18"/>
    <mergeCell ref="M32:M43"/>
    <mergeCell ref="M44:M55"/>
    <mergeCell ref="M56:M67"/>
    <mergeCell ref="M68:M71"/>
  </mergeCells>
  <conditionalFormatting sqref="G7:G76">
    <cfRule type="containsText" dxfId="19" priority="9" operator="containsText" text="Extemporáneo">
      <formula>NOT(ISERROR(SEARCH("Extemporáneo",G7)))</formula>
    </cfRule>
    <cfRule type="containsText" dxfId="18" priority="10" operator="containsText" text="Pendiente">
      <formula>NOT(ISERROR(SEARCH("Pendiente",G7)))</formula>
    </cfRule>
    <cfRule type="containsText" dxfId="17" priority="11" operator="containsText" text="No">
      <formula>NOT(ISERROR(SEARCH("No",G7)))</formula>
    </cfRule>
    <cfRule type="containsText" dxfId="16" priority="12" operator="containsText" text="Sí">
      <formula>NOT(ISERROR(SEARCH("Sí",G7)))</formula>
    </cfRule>
  </conditionalFormatting>
  <conditionalFormatting sqref="G80:G97">
    <cfRule type="containsText" dxfId="15" priority="1" operator="containsText" text="Extemporáneo">
      <formula>NOT(ISERROR(SEARCH("Extemporáneo",G80)))</formula>
    </cfRule>
    <cfRule type="containsText" dxfId="14" priority="2" operator="containsText" text="Pendiente">
      <formula>NOT(ISERROR(SEARCH("Pendiente",G80)))</formula>
    </cfRule>
    <cfRule type="containsText" dxfId="13" priority="3" operator="containsText" text="No">
      <formula>NOT(ISERROR(SEARCH("No",G80)))</formula>
    </cfRule>
    <cfRule type="containsText" dxfId="12" priority="4" operator="containsText" text="Sí">
      <formula>NOT(ISERROR(SEARCH("Sí",G80)))</formula>
    </cfRule>
  </conditionalFormatting>
  <dataValidations count="11">
    <dataValidation allowBlank="1" showInputMessage="1" showErrorMessage="1" prompt="¿Quién verifica que el dato, informe o documento generado en su área o proceso es coherente y suficiente?" sqref="I19 I81:I83 I85:I87" xr:uid="{00000000-0002-0000-0700-000000000000}"/>
    <dataValidation allowBlank="1" showInputMessage="1" showErrorMessage="1" prompt="¿Cada cuanto tiempo se debe generar el dato informe?" sqref="E19 E81:E83 E93:E95 E85:E87" xr:uid="{00000000-0002-0000-0700-000001000000}"/>
    <dataValidation allowBlank="1" showInputMessage="1" showErrorMessage="1" prompt="¿Cargo del Funcionario que debe  generar este dato, informe o documento?_x000a_Ejemplo: Trimestral, semestral, anual, entre otros._x000a_" sqref="K6 M6:N6" xr:uid="{00000000-0002-0000-07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700-000004000000}"/>
    <dataValidation allowBlank="1" showInputMessage="1" showErrorMessage="1" prompt="¿Qué dato, informe o documento se genera como resultado de las actividades que se realizan en el área o proceso que usted participa?" sqref="C6" xr:uid="{00000000-0002-0000-0700-000005000000}"/>
    <dataValidation allowBlank="1" showInputMessage="1" showErrorMessage="1" prompt="¿Cada cuanto tiempo se debe generar el dato, informe o documento generado por el área?" sqref="E6" xr:uid="{00000000-0002-0000-0700-000006000000}"/>
    <dataValidation allowBlank="1" showInputMessage="1" showErrorMessage="1" prompt="¿Cuál es la fecha máxima de presentación del dato, informe, o documento?" sqref="F19 F42:F71 H81:H83 F93:F96 H85:H87 F81:F88 H92 H89:H90" xr:uid="{00000000-0002-0000-0700-000007000000}"/>
    <dataValidation allowBlank="1" showInputMessage="1" showErrorMessage="1" prompt="Sistema mediante el cual se carga o se engrega  la información al ente competente." sqref="H6" xr:uid="{00000000-0002-0000-0700-000008000000}"/>
    <dataValidation allowBlank="1" showInputMessage="1" showErrorMessage="1" prompt="Cantidad de informes que se generan y se cargan al sistema o se entregan al ente competente." sqref="I6" xr:uid="{00000000-0002-0000-0700-000009000000}"/>
    <dataValidation allowBlank="1" showInputMessage="1" showErrorMessage="1" prompt="Entidad a la cual se carga o se entrega el dato, informe o documento." sqref="D6" xr:uid="{00000000-0002-0000-0700-00000A000000}"/>
    <dataValidation allowBlank="1" showInputMessage="1" showErrorMessage="1" prompt="Cargo del Funcionario responsable de generar el dato, informe o documento." sqref="J6" xr:uid="{00000000-0002-0000-0700-00000B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1E0F5D-D41A-4887-BD04-B157EABC301E}">
          <x14:formula1>
            <xm:f>'P. PLANEACIÓN Y CALIDAD'!$B$66:$B$69</xm:f>
          </x14:formula1>
          <xm:sqref>G7:G76 G80:G97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B1:N39"/>
  <sheetViews>
    <sheetView zoomScale="77" zoomScaleNormal="77" workbookViewId="0">
      <selection activeCell="G7" sqref="G7:G23"/>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24.7109375" style="2" customWidth="1"/>
    <col min="12" max="12" width="1.28515625" style="2" customWidth="1"/>
    <col min="13" max="13" width="21.42578125" style="2" customWidth="1"/>
    <col min="14" max="14" width="28.140625" style="21" customWidth="1"/>
    <col min="15" max="16384" width="11.42578125" style="21"/>
  </cols>
  <sheetData>
    <row r="1" spans="2:14" ht="6.75" customHeight="1" x14ac:dyDescent="0.2"/>
    <row r="2" spans="2:14" s="2" customFormat="1" ht="15.75" customHeight="1" x14ac:dyDescent="0.2">
      <c r="B2" s="203"/>
      <c r="C2" s="206" t="s">
        <v>1</v>
      </c>
      <c r="D2" s="143"/>
      <c r="E2" s="143"/>
      <c r="F2" s="143"/>
      <c r="G2" s="143"/>
      <c r="H2" s="143"/>
      <c r="I2" s="144"/>
      <c r="J2" s="5" t="s">
        <v>4</v>
      </c>
      <c r="K2" s="7" t="s">
        <v>6</v>
      </c>
    </row>
    <row r="3" spans="2:14" s="2" customFormat="1" ht="12" customHeight="1" x14ac:dyDescent="0.2">
      <c r="B3" s="204"/>
      <c r="C3" s="207" t="s">
        <v>81</v>
      </c>
      <c r="D3" s="145"/>
      <c r="E3" s="145"/>
      <c r="F3" s="145"/>
      <c r="G3" s="145"/>
      <c r="H3" s="145"/>
      <c r="I3" s="146"/>
      <c r="J3" s="5" t="s">
        <v>5</v>
      </c>
      <c r="K3" s="6">
        <v>1</v>
      </c>
    </row>
    <row r="4" spans="2:14" s="2" customFormat="1" ht="12" customHeight="1" x14ac:dyDescent="0.2">
      <c r="B4" s="205"/>
      <c r="C4" s="208"/>
      <c r="D4" s="147"/>
      <c r="E4" s="147"/>
      <c r="F4" s="147"/>
      <c r="G4" s="147"/>
      <c r="H4" s="147"/>
      <c r="I4" s="148"/>
      <c r="J4" s="5" t="s">
        <v>3</v>
      </c>
      <c r="K4" s="8">
        <v>42893</v>
      </c>
    </row>
    <row r="5" spans="2:14" ht="6" customHeight="1" x14ac:dyDescent="0.2"/>
    <row r="6" spans="2:14" ht="44.25" customHeight="1" x14ac:dyDescent="0.2">
      <c r="B6" s="9" t="s">
        <v>2</v>
      </c>
      <c r="C6" s="10" t="s">
        <v>7</v>
      </c>
      <c r="D6" s="11" t="s">
        <v>11</v>
      </c>
      <c r="E6" s="11" t="s">
        <v>8</v>
      </c>
      <c r="F6" s="10" t="s">
        <v>56</v>
      </c>
      <c r="G6" s="12" t="s">
        <v>83</v>
      </c>
      <c r="H6" s="12" t="s">
        <v>9</v>
      </c>
      <c r="I6" s="10" t="s">
        <v>10</v>
      </c>
      <c r="J6" s="12" t="s">
        <v>12</v>
      </c>
      <c r="K6" s="10" t="s">
        <v>13</v>
      </c>
      <c r="M6" s="10" t="s">
        <v>262</v>
      </c>
      <c r="N6" s="10" t="s">
        <v>201</v>
      </c>
    </row>
    <row r="7" spans="2:14" s="4" customFormat="1" ht="36" x14ac:dyDescent="0.2">
      <c r="B7" s="162" t="s">
        <v>128</v>
      </c>
      <c r="C7" s="5" t="s">
        <v>129</v>
      </c>
      <c r="D7" s="159" t="s">
        <v>21</v>
      </c>
      <c r="E7" s="5" t="s">
        <v>15</v>
      </c>
      <c r="F7" s="102">
        <v>43889</v>
      </c>
      <c r="G7" s="19"/>
      <c r="H7" s="5" t="s">
        <v>22</v>
      </c>
      <c r="I7" s="5">
        <v>1</v>
      </c>
      <c r="J7" s="5" t="s">
        <v>230</v>
      </c>
      <c r="K7" s="157" t="s">
        <v>229</v>
      </c>
      <c r="L7" s="13"/>
      <c r="M7" s="157" t="s">
        <v>54</v>
      </c>
    </row>
    <row r="8" spans="2:14" s="4" customFormat="1" ht="33.75" x14ac:dyDescent="0.2">
      <c r="B8" s="163"/>
      <c r="C8" s="5" t="s">
        <v>130</v>
      </c>
      <c r="D8" s="168"/>
      <c r="E8" s="5" t="s">
        <v>15</v>
      </c>
      <c r="F8" s="102">
        <v>43889</v>
      </c>
      <c r="G8" s="19"/>
      <c r="H8" s="5" t="s">
        <v>22</v>
      </c>
      <c r="I8" s="5">
        <v>1</v>
      </c>
      <c r="J8" s="5" t="s">
        <v>230</v>
      </c>
      <c r="K8" s="165"/>
      <c r="L8" s="13"/>
      <c r="M8" s="165"/>
      <c r="N8" s="38" t="s">
        <v>204</v>
      </c>
    </row>
    <row r="9" spans="2:14" s="4" customFormat="1" ht="24" x14ac:dyDescent="0.2">
      <c r="B9" s="163"/>
      <c r="C9" s="5" t="s">
        <v>131</v>
      </c>
      <c r="D9" s="160"/>
      <c r="E9" s="5" t="s">
        <v>15</v>
      </c>
      <c r="F9" s="102">
        <v>43889</v>
      </c>
      <c r="G9" s="19"/>
      <c r="H9" s="5" t="s">
        <v>22</v>
      </c>
      <c r="I9" s="5">
        <v>1</v>
      </c>
      <c r="J9" s="5" t="s">
        <v>230</v>
      </c>
      <c r="K9" s="158"/>
      <c r="L9" s="13"/>
      <c r="M9" s="158"/>
    </row>
    <row r="10" spans="2:14" s="4" customFormat="1" ht="24" x14ac:dyDescent="0.2">
      <c r="B10" s="163"/>
      <c r="C10" s="5" t="s">
        <v>132</v>
      </c>
      <c r="D10" s="22" t="s">
        <v>25</v>
      </c>
      <c r="E10" s="5" t="s">
        <v>38</v>
      </c>
      <c r="F10" s="102">
        <v>43876</v>
      </c>
      <c r="G10" s="19"/>
      <c r="H10" s="5" t="s">
        <v>31</v>
      </c>
      <c r="I10" s="5">
        <v>1</v>
      </c>
      <c r="J10" s="15" t="s">
        <v>230</v>
      </c>
      <c r="K10" s="5" t="s">
        <v>237</v>
      </c>
      <c r="L10" s="13"/>
      <c r="M10" s="5" t="s">
        <v>229</v>
      </c>
    </row>
    <row r="11" spans="2:14" s="4" customFormat="1" x14ac:dyDescent="0.2">
      <c r="B11" s="163"/>
      <c r="C11" s="157" t="s">
        <v>133</v>
      </c>
      <c r="D11" s="159" t="s">
        <v>134</v>
      </c>
      <c r="E11" s="157" t="s">
        <v>192</v>
      </c>
      <c r="F11" s="101">
        <v>43840</v>
      </c>
      <c r="G11" s="19"/>
      <c r="H11" s="157" t="s">
        <v>134</v>
      </c>
      <c r="I11" s="37">
        <v>1</v>
      </c>
      <c r="J11" s="157" t="s">
        <v>230</v>
      </c>
      <c r="K11" s="157" t="s">
        <v>230</v>
      </c>
      <c r="L11" s="13"/>
      <c r="M11" s="157" t="s">
        <v>229</v>
      </c>
    </row>
    <row r="12" spans="2:14" s="4" customFormat="1" x14ac:dyDescent="0.2">
      <c r="B12" s="163"/>
      <c r="C12" s="165"/>
      <c r="D12" s="168"/>
      <c r="E12" s="165"/>
      <c r="F12" s="102">
        <v>44237</v>
      </c>
      <c r="G12" s="19"/>
      <c r="H12" s="165"/>
      <c r="I12" s="37">
        <v>1</v>
      </c>
      <c r="J12" s="165"/>
      <c r="K12" s="165"/>
      <c r="L12" s="13"/>
      <c r="M12" s="165"/>
    </row>
    <row r="13" spans="2:14" s="4" customFormat="1" x14ac:dyDescent="0.2">
      <c r="B13" s="163"/>
      <c r="C13" s="165"/>
      <c r="D13" s="168"/>
      <c r="E13" s="165"/>
      <c r="F13" s="96">
        <v>44265</v>
      </c>
      <c r="G13" s="19"/>
      <c r="H13" s="165"/>
      <c r="I13" s="37">
        <v>1</v>
      </c>
      <c r="J13" s="165"/>
      <c r="K13" s="165"/>
      <c r="L13" s="13"/>
      <c r="M13" s="165"/>
    </row>
    <row r="14" spans="2:14" s="4" customFormat="1" x14ac:dyDescent="0.2">
      <c r="B14" s="163"/>
      <c r="C14" s="165"/>
      <c r="D14" s="168"/>
      <c r="E14" s="165"/>
      <c r="F14" s="111">
        <v>44296</v>
      </c>
      <c r="G14" s="19"/>
      <c r="H14" s="165"/>
      <c r="I14" s="37">
        <v>1</v>
      </c>
      <c r="J14" s="165"/>
      <c r="K14" s="165"/>
      <c r="L14" s="13"/>
      <c r="M14" s="165"/>
    </row>
    <row r="15" spans="2:14" s="4" customFormat="1" x14ac:dyDescent="0.2">
      <c r="B15" s="163"/>
      <c r="C15" s="165"/>
      <c r="D15" s="168"/>
      <c r="E15" s="165"/>
      <c r="F15" s="114">
        <v>44326</v>
      </c>
      <c r="G15" s="19"/>
      <c r="H15" s="165"/>
      <c r="I15" s="37">
        <v>1</v>
      </c>
      <c r="J15" s="165"/>
      <c r="K15" s="165"/>
      <c r="L15" s="13"/>
      <c r="M15" s="165"/>
      <c r="N15" s="4" t="s">
        <v>344</v>
      </c>
    </row>
    <row r="16" spans="2:14" s="4" customFormat="1" x14ac:dyDescent="0.2">
      <c r="B16" s="163"/>
      <c r="C16" s="165"/>
      <c r="D16" s="168"/>
      <c r="E16" s="165"/>
      <c r="F16" s="121">
        <v>44357</v>
      </c>
      <c r="G16" s="19"/>
      <c r="H16" s="165"/>
      <c r="I16" s="37">
        <v>1</v>
      </c>
      <c r="J16" s="165"/>
      <c r="K16" s="165"/>
      <c r="L16" s="13"/>
      <c r="M16" s="165"/>
    </row>
    <row r="17" spans="2:13" s="4" customFormat="1" x14ac:dyDescent="0.2">
      <c r="B17" s="163"/>
      <c r="C17" s="165"/>
      <c r="D17" s="168"/>
      <c r="E17" s="165"/>
      <c r="F17" s="122">
        <v>44387</v>
      </c>
      <c r="G17" s="19"/>
      <c r="H17" s="165"/>
      <c r="I17" s="37">
        <v>1</v>
      </c>
      <c r="J17" s="165"/>
      <c r="K17" s="165"/>
      <c r="L17" s="13"/>
      <c r="M17" s="165"/>
    </row>
    <row r="18" spans="2:13" s="4" customFormat="1" x14ac:dyDescent="0.2">
      <c r="B18" s="163"/>
      <c r="C18" s="165"/>
      <c r="D18" s="168"/>
      <c r="E18" s="165"/>
      <c r="F18" s="128">
        <v>44418</v>
      </c>
      <c r="G18" s="19"/>
      <c r="H18" s="165"/>
      <c r="I18" s="37">
        <v>1</v>
      </c>
      <c r="J18" s="165"/>
      <c r="K18" s="165"/>
      <c r="L18" s="13"/>
      <c r="M18" s="165"/>
    </row>
    <row r="19" spans="2:13" s="4" customFormat="1" x14ac:dyDescent="0.2">
      <c r="B19" s="163"/>
      <c r="C19" s="165"/>
      <c r="D19" s="168"/>
      <c r="E19" s="165"/>
      <c r="F19" s="125">
        <v>44449</v>
      </c>
      <c r="G19" s="19"/>
      <c r="H19" s="165"/>
      <c r="I19" s="37">
        <v>1</v>
      </c>
      <c r="J19" s="165"/>
      <c r="K19" s="165"/>
      <c r="L19" s="13"/>
      <c r="M19" s="165"/>
    </row>
    <row r="20" spans="2:13" s="4" customFormat="1" x14ac:dyDescent="0.2">
      <c r="B20" s="163"/>
      <c r="C20" s="165"/>
      <c r="D20" s="168"/>
      <c r="E20" s="165"/>
      <c r="F20" s="134">
        <v>44479</v>
      </c>
      <c r="G20" s="19"/>
      <c r="H20" s="158"/>
      <c r="I20" s="37">
        <v>1</v>
      </c>
      <c r="J20" s="158"/>
      <c r="K20" s="158"/>
      <c r="L20" s="13"/>
      <c r="M20" s="158"/>
    </row>
    <row r="21" spans="2:13" s="4" customFormat="1" ht="12" customHeight="1" x14ac:dyDescent="0.2">
      <c r="B21" s="163"/>
      <c r="C21" s="165"/>
      <c r="D21" s="168"/>
      <c r="E21" s="165"/>
      <c r="F21" s="139">
        <v>44510</v>
      </c>
      <c r="G21" s="19"/>
      <c r="H21" s="5" t="s">
        <v>42</v>
      </c>
      <c r="I21" s="157">
        <v>2</v>
      </c>
      <c r="J21" s="157" t="s">
        <v>230</v>
      </c>
      <c r="K21" s="157" t="s">
        <v>230</v>
      </c>
      <c r="L21" s="13"/>
      <c r="M21" s="157" t="s">
        <v>229</v>
      </c>
    </row>
    <row r="22" spans="2:13" s="4" customFormat="1" x14ac:dyDescent="0.2">
      <c r="B22" s="163"/>
      <c r="C22" s="158"/>
      <c r="D22" s="160"/>
      <c r="E22" s="158"/>
      <c r="F22" s="140">
        <v>44540</v>
      </c>
      <c r="G22" s="19"/>
      <c r="H22" s="5" t="s">
        <v>42</v>
      </c>
      <c r="I22" s="158"/>
      <c r="J22" s="158"/>
      <c r="K22" s="158"/>
      <c r="L22" s="13"/>
      <c r="M22" s="158"/>
    </row>
    <row r="23" spans="2:13" s="4" customFormat="1" ht="48" x14ac:dyDescent="0.2">
      <c r="B23" s="164"/>
      <c r="C23" s="5" t="s">
        <v>135</v>
      </c>
      <c r="D23" s="22" t="s">
        <v>136</v>
      </c>
      <c r="E23" s="5" t="s">
        <v>38</v>
      </c>
      <c r="F23" s="14">
        <v>43861</v>
      </c>
      <c r="G23" s="19"/>
      <c r="H23" s="5" t="s">
        <v>40</v>
      </c>
      <c r="I23" s="5">
        <v>1</v>
      </c>
      <c r="J23" s="5" t="s">
        <v>276</v>
      </c>
      <c r="K23" s="5" t="s">
        <v>277</v>
      </c>
      <c r="L23" s="13"/>
      <c r="M23" s="5" t="s">
        <v>275</v>
      </c>
    </row>
    <row r="24" spans="2:13" s="4" customFormat="1" x14ac:dyDescent="0.2">
      <c r="B24" s="27"/>
      <c r="C24" s="28"/>
      <c r="D24" s="29"/>
      <c r="E24" s="28"/>
      <c r="F24" s="30"/>
      <c r="G24" s="30"/>
      <c r="H24" s="28"/>
      <c r="I24" s="28"/>
      <c r="J24" s="28"/>
      <c r="K24" s="28"/>
      <c r="L24" s="13"/>
      <c r="M24" s="13"/>
    </row>
    <row r="25" spans="2:13" ht="6" customHeight="1" x14ac:dyDescent="0.2"/>
    <row r="26" spans="2:13" s="3" customFormat="1" ht="63.75" customHeight="1" x14ac:dyDescent="0.2">
      <c r="B26" s="152" t="s">
        <v>113</v>
      </c>
      <c r="C26" s="169"/>
      <c r="D26" s="169"/>
      <c r="E26" s="169"/>
      <c r="F26" s="169"/>
      <c r="G26" s="169"/>
      <c r="H26" s="170"/>
      <c r="I26" s="152" t="s">
        <v>0</v>
      </c>
      <c r="J26" s="169"/>
      <c r="K26" s="170"/>
      <c r="L26" s="16"/>
      <c r="M26" s="16"/>
    </row>
    <row r="27" spans="2:13" ht="5.25" customHeight="1" x14ac:dyDescent="0.2"/>
    <row r="35" spans="6:7" x14ac:dyDescent="0.2">
      <c r="F35" s="44" t="s">
        <v>209</v>
      </c>
      <c r="G35" s="2">
        <f>COUNTIF($G$7:$G$23,"Sí")</f>
        <v>0</v>
      </c>
    </row>
    <row r="36" spans="6:7" x14ac:dyDescent="0.2">
      <c r="F36" s="45" t="s">
        <v>210</v>
      </c>
      <c r="G36" s="2">
        <f>COUNTIF($G$7:$G$23,"No")</f>
        <v>0</v>
      </c>
    </row>
    <row r="37" spans="6:7" x14ac:dyDescent="0.2">
      <c r="F37" s="47" t="s">
        <v>211</v>
      </c>
      <c r="G37" s="2">
        <f>COUNTIF($G$7:$G$23,"Pendiente")</f>
        <v>0</v>
      </c>
    </row>
    <row r="38" spans="6:7" x14ac:dyDescent="0.2">
      <c r="F38" s="46" t="s">
        <v>212</v>
      </c>
      <c r="G38" s="2">
        <f>COUNTIF($G$7:$G$23,"Extemporáneo")</f>
        <v>0</v>
      </c>
    </row>
    <row r="39" spans="6:7" x14ac:dyDescent="0.2">
      <c r="F39" s="48" t="s">
        <v>217</v>
      </c>
      <c r="G39" s="2">
        <f>SUM(G35:G38)</f>
        <v>0</v>
      </c>
    </row>
  </sheetData>
  <autoFilter ref="C6:K23" xr:uid="{00000000-0009-0000-0000-000008000000}"/>
  <mergeCells count="20">
    <mergeCell ref="B26:H26"/>
    <mergeCell ref="I26:K26"/>
    <mergeCell ref="K7:K9"/>
    <mergeCell ref="I21:I22"/>
    <mergeCell ref="E11:E22"/>
    <mergeCell ref="D11:D22"/>
    <mergeCell ref="J21:J22"/>
    <mergeCell ref="K21:K22"/>
    <mergeCell ref="J11:J20"/>
    <mergeCell ref="K11:K20"/>
    <mergeCell ref="H11:H20"/>
    <mergeCell ref="M7:M9"/>
    <mergeCell ref="M11:M20"/>
    <mergeCell ref="M21:M22"/>
    <mergeCell ref="B2:B4"/>
    <mergeCell ref="C2:I2"/>
    <mergeCell ref="C3:I4"/>
    <mergeCell ref="B7:B23"/>
    <mergeCell ref="D7:D9"/>
    <mergeCell ref="C11:C22"/>
  </mergeCells>
  <conditionalFormatting sqref="G7:G23">
    <cfRule type="containsText" dxfId="11" priority="1" operator="containsText" text="Extemporáneo">
      <formula>NOT(ISERROR(SEARCH("Extemporáneo",G7)))</formula>
    </cfRule>
    <cfRule type="containsText" dxfId="10" priority="2" operator="containsText" text="Pendiente">
      <formula>NOT(ISERROR(SEARCH("Pendiente",G7)))</formula>
    </cfRule>
    <cfRule type="containsText" dxfId="9" priority="3" operator="containsText" text="No">
      <formula>NOT(ISERROR(SEARCH("No",G7)))</formula>
    </cfRule>
    <cfRule type="containsText" dxfId="8" priority="4" operator="containsText" text="Sí">
      <formula>NOT(ISERROR(SEARCH("Sí",G7)))</formula>
    </cfRule>
  </conditionalFormatting>
  <dataValidations xWindow="664" yWindow="377" count="13">
    <dataValidation allowBlank="1" showInputMessage="1" showErrorMessage="1" prompt="¿Quién verifica que el dato, informe o documento generado en su área o proceso es coherente y suficiente?" sqref="I23 I7:I21" xr:uid="{00000000-0002-0000-0800-000000000000}"/>
    <dataValidation allowBlank="1" showInputMessage="1" showErrorMessage="1" prompt="Sistema mediante el cual se carga o se entrega la información al ente competente." sqref="H7:H9" xr:uid="{00000000-0002-0000-0800-000002000000}"/>
    <dataValidation allowBlank="1" showInputMessage="1" showErrorMessage="1" prompt="¿Cargo del Funcionario que debe  generar este dato, informe o documento?_x000a_Ejemplo: Trimestral, semestral, anual, entre otros._x000a_" sqref="K6 M6" xr:uid="{00000000-0002-0000-08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800-000004000000}"/>
    <dataValidation allowBlank="1" showInputMessage="1" showErrorMessage="1" prompt="¿Qué dato, informe o documento se genera como resultado de las actividades que se realizan en el área o proceso que usted participa?" sqref="C6" xr:uid="{00000000-0002-0000-0800-000005000000}"/>
    <dataValidation allowBlank="1" showInputMessage="1" showErrorMessage="1" prompt="¿Cada cuanto tiempo se debe generar el dato, informe o documento generado por el área?" sqref="E6" xr:uid="{00000000-0002-0000-0800-000006000000}"/>
    <dataValidation allowBlank="1" showInputMessage="1" showErrorMessage="1" prompt="¿Cuál es la fecha máxima de presentación del dato, informe, o documento?" sqref="F23 F7:F10 H10:H11 H21:H23" xr:uid="{00000000-0002-0000-0800-000007000000}"/>
    <dataValidation allowBlank="1" showInputMessage="1" showErrorMessage="1" prompt="Sistema mediante el cual se carga o se engrega  la información al ente competente." sqref="H6" xr:uid="{00000000-0002-0000-0800-000008000000}"/>
    <dataValidation allowBlank="1" showInputMessage="1" showErrorMessage="1" prompt="Cantidad de informes que se generan y se cargan al sistema o se entregan al ente competente." sqref="I6" xr:uid="{00000000-0002-0000-0800-000009000000}"/>
    <dataValidation allowBlank="1" showInputMessage="1" showErrorMessage="1" prompt="Entidad a la cual se carga o se entrega el dato, informe o documento." sqref="D6" xr:uid="{00000000-0002-0000-0800-00000A000000}"/>
    <dataValidation allowBlank="1" showInputMessage="1" showErrorMessage="1" prompt="Cargo del Funcionario responsable de generar el dato, informe o documento." sqref="J6" xr:uid="{00000000-0002-0000-08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24 B7" xr:uid="{00000000-0002-0000-0800-00000C000000}"/>
    <dataValidation allowBlank="1" showInputMessage="1" showErrorMessage="1" prompt="¿Cada cuanto tiempo se debe generar el dato informe?" sqref="E23 E7:E11" xr:uid="{00000000-0002-0000-0800-000001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xWindow="664" yWindow="377" count="1">
        <x14:dataValidation type="list" allowBlank="1" showInputMessage="1" showErrorMessage="1" xr:uid="{817C7C12-6E7A-40EB-8187-18AFCA21D103}">
          <x14:formula1>
            <xm:f>'P. PLANEACIÓN Y CALIDAD'!$B$66:$B$69</xm:f>
          </x14:formula1>
          <xm:sqref>G7:G23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1:N22"/>
  <sheetViews>
    <sheetView zoomScale="77" zoomScaleNormal="77" workbookViewId="0">
      <selection activeCell="G7" sqref="G7:G12"/>
    </sheetView>
  </sheetViews>
  <sheetFormatPr baseColWidth="10" defaultColWidth="11.42578125" defaultRowHeight="12" x14ac:dyDescent="0.2"/>
  <cols>
    <col min="1" max="1" width="1.7109375" style="21"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29" style="2" bestFit="1" customWidth="1"/>
    <col min="12" max="12" width="1.28515625" style="2" customWidth="1"/>
    <col min="13" max="13" width="24.7109375" style="2" customWidth="1"/>
    <col min="14" max="14" width="18.42578125" style="21" customWidth="1"/>
    <col min="15" max="16384" width="11.42578125" style="21"/>
  </cols>
  <sheetData>
    <row r="1" spans="2:14" ht="6.75" customHeight="1" x14ac:dyDescent="0.2"/>
    <row r="2" spans="2:14" s="2" customFormat="1" ht="15.75" customHeight="1" x14ac:dyDescent="0.2">
      <c r="B2" s="142"/>
      <c r="C2" s="143" t="s">
        <v>1</v>
      </c>
      <c r="D2" s="143"/>
      <c r="E2" s="143"/>
      <c r="F2" s="143"/>
      <c r="G2" s="143"/>
      <c r="H2" s="143"/>
      <c r="I2" s="144"/>
      <c r="J2" s="5" t="s">
        <v>4</v>
      </c>
      <c r="K2" s="7" t="s">
        <v>6</v>
      </c>
    </row>
    <row r="3" spans="2:14" s="2" customFormat="1" ht="12" customHeight="1" x14ac:dyDescent="0.2">
      <c r="B3" s="142"/>
      <c r="C3" s="145" t="s">
        <v>81</v>
      </c>
      <c r="D3" s="145"/>
      <c r="E3" s="145"/>
      <c r="F3" s="145"/>
      <c r="G3" s="145"/>
      <c r="H3" s="145"/>
      <c r="I3" s="146"/>
      <c r="J3" s="5" t="s">
        <v>5</v>
      </c>
      <c r="K3" s="6">
        <v>1</v>
      </c>
    </row>
    <row r="4" spans="2:14" s="2" customFormat="1" ht="12" customHeight="1" x14ac:dyDescent="0.2">
      <c r="B4" s="142"/>
      <c r="C4" s="147"/>
      <c r="D4" s="147"/>
      <c r="E4" s="147"/>
      <c r="F4" s="147"/>
      <c r="G4" s="147"/>
      <c r="H4" s="147"/>
      <c r="I4" s="148"/>
      <c r="J4" s="5" t="s">
        <v>3</v>
      </c>
      <c r="K4" s="8">
        <v>42893</v>
      </c>
    </row>
    <row r="5" spans="2:14" ht="6" customHeight="1" x14ac:dyDescent="0.2"/>
    <row r="6" spans="2:14" ht="36.75" customHeight="1" x14ac:dyDescent="0.2">
      <c r="B6" s="9" t="s">
        <v>2</v>
      </c>
      <c r="C6" s="10" t="s">
        <v>7</v>
      </c>
      <c r="D6" s="11" t="s">
        <v>11</v>
      </c>
      <c r="E6" s="11" t="s">
        <v>8</v>
      </c>
      <c r="F6" s="10" t="s">
        <v>56</v>
      </c>
      <c r="G6" s="12" t="s">
        <v>83</v>
      </c>
      <c r="H6" s="12" t="s">
        <v>9</v>
      </c>
      <c r="I6" s="10" t="s">
        <v>10</v>
      </c>
      <c r="J6" s="12" t="s">
        <v>12</v>
      </c>
      <c r="K6" s="10" t="s">
        <v>13</v>
      </c>
      <c r="M6" s="10" t="s">
        <v>262</v>
      </c>
      <c r="N6" s="10" t="s">
        <v>201</v>
      </c>
    </row>
    <row r="7" spans="2:14" s="4" customFormat="1" ht="25.5" customHeight="1" x14ac:dyDescent="0.2">
      <c r="B7" s="161" t="s">
        <v>137</v>
      </c>
      <c r="C7" s="5" t="s">
        <v>138</v>
      </c>
      <c r="D7" s="151" t="s">
        <v>21</v>
      </c>
      <c r="E7" s="5" t="s">
        <v>15</v>
      </c>
      <c r="F7" s="17">
        <v>43889</v>
      </c>
      <c r="G7" s="19"/>
      <c r="H7" s="42" t="s">
        <v>198</v>
      </c>
      <c r="I7" s="5">
        <v>1</v>
      </c>
      <c r="J7" s="31" t="s">
        <v>231</v>
      </c>
      <c r="K7" s="5" t="s">
        <v>226</v>
      </c>
      <c r="L7" s="13"/>
      <c r="M7" s="71" t="s">
        <v>278</v>
      </c>
    </row>
    <row r="8" spans="2:14" s="4" customFormat="1" ht="26.25" customHeight="1" x14ac:dyDescent="0.2">
      <c r="B8" s="161"/>
      <c r="C8" s="5" t="s">
        <v>139</v>
      </c>
      <c r="D8" s="151"/>
      <c r="E8" s="5" t="s">
        <v>38</v>
      </c>
      <c r="F8" s="17">
        <v>43889</v>
      </c>
      <c r="G8" s="19"/>
      <c r="H8" s="42" t="s">
        <v>198</v>
      </c>
      <c r="I8" s="5">
        <v>1</v>
      </c>
      <c r="J8" s="31" t="s">
        <v>231</v>
      </c>
      <c r="K8" s="5" t="s">
        <v>226</v>
      </c>
      <c r="L8" s="13"/>
      <c r="M8" s="71" t="s">
        <v>275</v>
      </c>
    </row>
    <row r="9" spans="2:14" s="4" customFormat="1" ht="11.25" customHeight="1" x14ac:dyDescent="0.2">
      <c r="B9" s="161"/>
      <c r="C9" s="5" t="s">
        <v>140</v>
      </c>
      <c r="D9" s="151" t="s">
        <v>25</v>
      </c>
      <c r="E9" s="5" t="s">
        <v>38</v>
      </c>
      <c r="F9" s="17">
        <v>43876</v>
      </c>
      <c r="G9" s="19"/>
      <c r="H9" s="5" t="s">
        <v>31</v>
      </c>
      <c r="I9" s="5">
        <v>1</v>
      </c>
      <c r="J9" s="31" t="s">
        <v>231</v>
      </c>
      <c r="K9" s="5" t="s">
        <v>227</v>
      </c>
      <c r="L9" s="13"/>
      <c r="M9" s="71" t="s">
        <v>275</v>
      </c>
    </row>
    <row r="10" spans="2:14" s="4" customFormat="1" ht="11.25" customHeight="1" x14ac:dyDescent="0.2">
      <c r="B10" s="161"/>
      <c r="C10" s="5" t="s">
        <v>141</v>
      </c>
      <c r="D10" s="151"/>
      <c r="E10" s="5" t="s">
        <v>38</v>
      </c>
      <c r="F10" s="17">
        <v>43876</v>
      </c>
      <c r="G10" s="19"/>
      <c r="H10" s="5" t="s">
        <v>31</v>
      </c>
      <c r="I10" s="5">
        <v>1</v>
      </c>
      <c r="J10" s="31" t="s">
        <v>231</v>
      </c>
      <c r="K10" s="5" t="s">
        <v>227</v>
      </c>
      <c r="L10" s="13"/>
      <c r="M10" s="71" t="s">
        <v>275</v>
      </c>
    </row>
    <row r="11" spans="2:14" s="4" customFormat="1" ht="24" x14ac:dyDescent="0.2">
      <c r="B11" s="161"/>
      <c r="C11" s="5" t="s">
        <v>142</v>
      </c>
      <c r="D11" s="22" t="s">
        <v>98</v>
      </c>
      <c r="E11" s="5" t="s">
        <v>38</v>
      </c>
      <c r="F11" s="32">
        <v>43889</v>
      </c>
      <c r="G11" s="19"/>
      <c r="H11" s="59" t="s">
        <v>98</v>
      </c>
      <c r="I11" s="5">
        <v>1</v>
      </c>
      <c r="J11" s="31" t="s">
        <v>231</v>
      </c>
      <c r="K11" s="5" t="s">
        <v>228</v>
      </c>
      <c r="L11" s="13"/>
      <c r="M11" s="71" t="s">
        <v>275</v>
      </c>
    </row>
    <row r="12" spans="2:14" ht="6" customHeight="1" x14ac:dyDescent="0.2">
      <c r="B12" s="33"/>
      <c r="C12" s="33"/>
      <c r="D12" s="34"/>
      <c r="E12" s="33"/>
      <c r="F12" s="33"/>
      <c r="G12" s="33"/>
      <c r="H12" s="33"/>
      <c r="I12" s="33"/>
      <c r="J12" s="33"/>
      <c r="K12" s="33"/>
      <c r="M12" s="72"/>
    </row>
    <row r="13" spans="2:14" s="3" customFormat="1" ht="63.75" customHeight="1" x14ac:dyDescent="0.2">
      <c r="B13" s="152" t="s">
        <v>127</v>
      </c>
      <c r="C13" s="153"/>
      <c r="D13" s="153"/>
      <c r="E13" s="153"/>
      <c r="F13" s="153"/>
      <c r="G13" s="153"/>
      <c r="H13" s="154"/>
      <c r="I13" s="155" t="s">
        <v>0</v>
      </c>
      <c r="J13" s="156"/>
      <c r="K13" s="156"/>
      <c r="L13" s="16"/>
      <c r="M13" s="16"/>
    </row>
    <row r="14" spans="2:14" ht="5.25" customHeight="1" x14ac:dyDescent="0.2"/>
    <row r="18" spans="6:7" x14ac:dyDescent="0.2">
      <c r="F18" s="44" t="s">
        <v>209</v>
      </c>
      <c r="G18" s="2">
        <f>COUNTIF($G$7:$G$11,"Sí")</f>
        <v>0</v>
      </c>
    </row>
    <row r="19" spans="6:7" x14ac:dyDescent="0.2">
      <c r="F19" s="45" t="s">
        <v>210</v>
      </c>
      <c r="G19" s="2">
        <f>COUNTIF($G$7:$G$11,"No")</f>
        <v>0</v>
      </c>
    </row>
    <row r="20" spans="6:7" x14ac:dyDescent="0.2">
      <c r="F20" s="47" t="s">
        <v>211</v>
      </c>
      <c r="G20" s="2">
        <f>COUNTIF($G$7:$G$11,"Pendiente")</f>
        <v>0</v>
      </c>
    </row>
    <row r="21" spans="6:7" x14ac:dyDescent="0.2">
      <c r="F21" s="46" t="s">
        <v>212</v>
      </c>
      <c r="G21" s="2">
        <f>COUNTIF($G$7:$G$11,"Extemporáneo")</f>
        <v>0</v>
      </c>
    </row>
    <row r="22" spans="6:7" x14ac:dyDescent="0.2">
      <c r="F22" s="48" t="s">
        <v>217</v>
      </c>
      <c r="G22" s="2">
        <f>SUM(G18:G21)</f>
        <v>0</v>
      </c>
    </row>
  </sheetData>
  <autoFilter ref="C6:K11" xr:uid="{00000000-0009-0000-0000-000009000000}"/>
  <mergeCells count="8">
    <mergeCell ref="B13:H13"/>
    <mergeCell ref="I13:K13"/>
    <mergeCell ref="B2:B4"/>
    <mergeCell ref="C2:I2"/>
    <mergeCell ref="C3:I4"/>
    <mergeCell ref="B7:B11"/>
    <mergeCell ref="D7:D8"/>
    <mergeCell ref="D9:D10"/>
  </mergeCells>
  <conditionalFormatting sqref="G7:G11">
    <cfRule type="containsText" dxfId="7" priority="1" operator="containsText" text="Extemporáneo">
      <formula>NOT(ISERROR(SEARCH("Extemporáneo",G7)))</formula>
    </cfRule>
    <cfRule type="containsText" dxfId="6" priority="2" operator="containsText" text="Pendiente">
      <formula>NOT(ISERROR(SEARCH("Pendiente",G7)))</formula>
    </cfRule>
    <cfRule type="containsText" dxfId="5" priority="3" operator="containsText" text="No">
      <formula>NOT(ISERROR(SEARCH("No",G7)))</formula>
    </cfRule>
    <cfRule type="containsText" dxfId="4" priority="4" operator="containsText" text="Sí">
      <formula>NOT(ISERROR(SEARCH("Sí",G7)))</formula>
    </cfRule>
  </conditionalFormatting>
  <dataValidations count="13">
    <dataValidation allowBlank="1" showInputMessage="1" showErrorMessage="1" prompt="¿Quién verifica que el dato, informe o documento generado en su área o proceso es coherente y suficiente?" sqref="I7:I10" xr:uid="{00000000-0002-0000-0900-000000000000}"/>
    <dataValidation allowBlank="1" showInputMessage="1" showErrorMessage="1" prompt="¿Cada cuanto tiempo se debe generar el dato informe?" sqref="E7 E9" xr:uid="{00000000-0002-0000-0900-000001000000}"/>
    <dataValidation allowBlank="1" showInputMessage="1" showErrorMessage="1" prompt="Sistema mediante el cual se carga o se entrega la información al ente competente." sqref="H7:H8" xr:uid="{3022310B-6F1F-49AE-B22A-1BD0C8B1C429}"/>
    <dataValidation allowBlank="1" showInputMessage="1" showErrorMessage="1" prompt="¿Cargo del Funcionario que debe  generar este dato, informe o documento?_x000a_Ejemplo: Trimestral, semestral, anual, entre otros._x000a_" sqref="K6 M6" xr:uid="{00000000-0002-0000-09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900-000004000000}"/>
    <dataValidation allowBlank="1" showInputMessage="1" showErrorMessage="1" prompt="¿Qué dato, informe o documento se genera como resultado de las actividades que se realizan en el área o proceso que usted participa?" sqref="C6" xr:uid="{00000000-0002-0000-0900-000005000000}"/>
    <dataValidation allowBlank="1" showInputMessage="1" showErrorMessage="1" prompt="¿Cada cuanto tiempo se debe generar el dato, informe o documento generado por el área?" sqref="E6" xr:uid="{00000000-0002-0000-0900-000006000000}"/>
    <dataValidation allowBlank="1" showInputMessage="1" showErrorMessage="1" prompt="¿Cuál es la fecha máxima de presentación del dato, informe, o documento?" sqref="F9 F7 H9:H10" xr:uid="{00000000-0002-0000-0900-000007000000}"/>
    <dataValidation allowBlank="1" showInputMessage="1" showErrorMessage="1" prompt="Sistema mediante el cual se carga o se engrega  la información al ente competente." sqref="H6" xr:uid="{00000000-0002-0000-0900-000008000000}"/>
    <dataValidation allowBlank="1" showInputMessage="1" showErrorMessage="1" prompt="Cantidad de informes que se generan y se cargan al sistema o se entregan al ente competente." sqref="I6" xr:uid="{00000000-0002-0000-0900-000009000000}"/>
    <dataValidation allowBlank="1" showInputMessage="1" showErrorMessage="1" prompt="Entidad a la cual se carga o se entrega el dato, informe o documento." sqref="D6" xr:uid="{00000000-0002-0000-0900-00000A000000}"/>
    <dataValidation allowBlank="1" showInputMessage="1" showErrorMessage="1" prompt="Cargo del Funcionario responsable de generar el dato, informe o documento." sqref="J6" xr:uid="{00000000-0002-0000-09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900-00000C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495E00-9B7E-4240-AFB9-78A028B7C419}">
          <x14:formula1>
            <xm:f>'P. PLANEACIÓN Y CALIDAD'!$B$66:$B$69</xm:f>
          </x14:formula1>
          <xm:sqref>G7:G11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18</vt:i4>
      </vt:variant>
    </vt:vector>
  </HeadingPairs>
  <TitlesOfParts>
    <vt:vector size="29" baseType="lpstr">
      <vt:lpstr>P. PLANEACIÓN Y CALIDAD</vt:lpstr>
      <vt:lpstr>GERENCIA</vt:lpstr>
      <vt:lpstr>P.GESTIÓN JURÍDICA</vt:lpstr>
      <vt:lpstr>P.AT.FARMACÉUTICA</vt:lpstr>
      <vt:lpstr>P.CONTROL INTERNO</vt:lpstr>
      <vt:lpstr>P.GESTIÓN FINANCIERA</vt:lpstr>
      <vt:lpstr>P.SIST.INFORMACIÓN</vt:lpstr>
      <vt:lpstr>P.GESTIÓN AMBIENTE FÍSICO</vt:lpstr>
      <vt:lpstr>P. GESTIÓN TH</vt:lpstr>
      <vt:lpstr>P. ATECIÓN AL USUARIO</vt:lpstr>
      <vt:lpstr>Resumen</vt:lpstr>
      <vt:lpstr>GERENCIA!Área_de_impresión</vt:lpstr>
      <vt:lpstr>'P. ATECIÓN AL USUARIO'!Área_de_impresión</vt:lpstr>
      <vt:lpstr>'P. GESTIÓN TH'!Área_de_impresión</vt:lpstr>
      <vt:lpstr>'P. PLANEACIÓN Y CALIDAD'!Área_de_impresión</vt:lpstr>
      <vt:lpstr>P.AT.FARMACÉUTICA!Área_de_impresión</vt:lpstr>
      <vt:lpstr>'P.GESTIÓN AMBIENTE FÍSICO'!Área_de_impresión</vt:lpstr>
      <vt:lpstr>'P.GESTIÓN FINANCIERA'!Área_de_impresión</vt:lpstr>
      <vt:lpstr>'P.GESTIÓN JURÍDICA'!Área_de_impresión</vt:lpstr>
      <vt:lpstr>P.SIST.INFORMACIÓN!Área_de_impresión</vt:lpstr>
      <vt:lpstr>GERENCIA!Títulos_a_imprimir</vt:lpstr>
      <vt:lpstr>'P. ATECIÓN AL USUARIO'!Títulos_a_imprimir</vt:lpstr>
      <vt:lpstr>'P. GESTIÓN TH'!Títulos_a_imprimir</vt:lpstr>
      <vt:lpstr>'P. PLANEACIÓN Y CALIDAD'!Títulos_a_imprimir</vt:lpstr>
      <vt:lpstr>P.AT.FARMACÉUTICA!Títulos_a_imprimir</vt:lpstr>
      <vt:lpstr>'P.GESTIÓN AMBIENTE FÍSICO'!Títulos_a_imprimir</vt:lpstr>
      <vt:lpstr>'P.GESTIÓN FINANCIERA'!Títulos_a_imprimir</vt:lpstr>
      <vt:lpstr>'P.GESTIÓN JURÍDICA'!Títulos_a_imprimir</vt:lpstr>
      <vt:lpstr>P.SIST.INFORMACIÓN!Títulos_a_imprimir</vt:lpstr>
    </vt:vector>
  </TitlesOfParts>
  <Company>ESE RUU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bedoyai</dc:creator>
  <cp:lastModifiedBy>Jony Rojas</cp:lastModifiedBy>
  <cp:lastPrinted>2017-06-15T14:50:29Z</cp:lastPrinted>
  <dcterms:created xsi:type="dcterms:W3CDTF">2006-10-11T14:01:20Z</dcterms:created>
  <dcterms:modified xsi:type="dcterms:W3CDTF">2024-01-30T14:05:27Z</dcterms:modified>
</cp:coreProperties>
</file>