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Mi unidad\Hospital San Rafael\"/>
    </mc:Choice>
  </mc:AlternateContent>
  <xr:revisionPtr revIDLastSave="0" documentId="13_ncr:1_{9D8FC549-4ACF-4191-AB58-4C5D2904B2DF}" xr6:coauthVersionLast="47" xr6:coauthVersionMax="47" xr10:uidLastSave="{00000000-0000-0000-0000-000000000000}"/>
  <bookViews>
    <workbookView xWindow="-120" yWindow="-120" windowWidth="29040" windowHeight="17520" tabRatio="922" xr2:uid="{00000000-000D-0000-FFFF-FFFF00000000}"/>
  </bookViews>
  <sheets>
    <sheet name="P. PLANEACIÓN Y CALIDAD" sheetId="15" r:id="rId1"/>
    <sheet name="GERENCIA" sheetId="23" r:id="rId2"/>
    <sheet name="P.GESTIÓN JURÍDICA" sheetId="25" r:id="rId3"/>
    <sheet name="P.AT.FARMACÉUTICA" sheetId="26" r:id="rId4"/>
    <sheet name="P.CONTROL INTERNO" sheetId="27" r:id="rId5"/>
    <sheet name="P.GESTIÓN FINANCIERA" sheetId="28" r:id="rId6"/>
    <sheet name="P.SIST.INFORMACIÓN" sheetId="29" r:id="rId7"/>
    <sheet name="P.GESTIÓN AMBIENTE FÍSICO" sheetId="30" r:id="rId8"/>
    <sheet name="P. GESTIÓN TH" sheetId="31" r:id="rId9"/>
    <sheet name="P. ATECIÓN AL USUARIO" sheetId="32" r:id="rId10"/>
    <sheet name="Resumen" sheetId="33" r:id="rId11"/>
  </sheets>
  <externalReferences>
    <externalReference r:id="rId12"/>
    <externalReference r:id="rId13"/>
  </externalReferences>
  <definedNames>
    <definedName name="_xlnm._FilterDatabase" localSheetId="1" hidden="1">GERENCIA!$C$6:$K$6</definedName>
    <definedName name="_xlnm._FilterDatabase" localSheetId="9" hidden="1">'P. ATECIÓN AL USUARIO'!$C$6:$K$10</definedName>
    <definedName name="_xlnm._FilterDatabase" localSheetId="8" hidden="1">'P. GESTIÓN TH'!$C$6:$K$11</definedName>
    <definedName name="_xlnm._FilterDatabase" localSheetId="0" hidden="1">'P. PLANEACIÓN Y CALIDAD'!$C$6:$K$17</definedName>
    <definedName name="_xlnm._FilterDatabase" localSheetId="3" hidden="1">'P.AT.FARMACÉUTICA'!$C$6:$K$38</definedName>
    <definedName name="_xlnm._FilterDatabase" localSheetId="4" hidden="1">'P.CONTROL INTERNO'!$A$6:$O$31</definedName>
    <definedName name="_xlnm._FilterDatabase" localSheetId="7" hidden="1">'P.GESTIÓN AMBIENTE FÍSICO'!$C$6:$K$23</definedName>
    <definedName name="_xlnm._FilterDatabase" localSheetId="5" hidden="1">'P.GESTIÓN FINANCIERA'!$A$6:$M$141</definedName>
    <definedName name="_xlnm._FilterDatabase" localSheetId="2" hidden="1">'P.GESTIÓN JURÍDICA'!$C$6:$K$13</definedName>
    <definedName name="_xlnm._FilterDatabase" localSheetId="6" hidden="1">'P.SIST.INFORMACIÓN'!$A$6:$N$97</definedName>
    <definedName name="_xlnm.Print_Area" localSheetId="1">GERENCIA!$B$2:$K$9</definedName>
    <definedName name="_xlnm.Print_Area" localSheetId="9">'P. ATECIÓN AL USUARIO'!$B$2:$K$12</definedName>
    <definedName name="_xlnm.Print_Area" localSheetId="8">'P. GESTIÓN TH'!$B$2:$K$13</definedName>
    <definedName name="_xlnm.Print_Area" localSheetId="0">'P. PLANEACIÓN Y CALIDAD'!$B$2:$K$19</definedName>
    <definedName name="_xlnm.Print_Area" localSheetId="3">'P.AT.FARMACÉUTICA'!$B$2:$K$40</definedName>
    <definedName name="_xlnm.Print_Area" localSheetId="4">'P.CONTROL INTERNO'!#REF!</definedName>
    <definedName name="_xlnm.Print_Area" localSheetId="7">'P.GESTIÓN AMBIENTE FÍSICO'!$B$2:$K$26</definedName>
    <definedName name="_xlnm.Print_Area" localSheetId="5">'P.GESTIÓN FINANCIERA'!$B$2:$K$143</definedName>
    <definedName name="_xlnm.Print_Area" localSheetId="2">'P.GESTIÓN JURÍDICA'!$B$2:$K$15</definedName>
    <definedName name="_xlnm.Print_Area" localSheetId="6">'P.SIST.INFORMACIÓN'!$B$2:$K$72</definedName>
    <definedName name="_xlnm.Print_Titles" localSheetId="1">GERENCIA!$B:$K,GERENCIA!$2:$6</definedName>
    <definedName name="_xlnm.Print_Titles" localSheetId="9">'P. ATECIÓN AL USUARIO'!$B:$K,'P. ATECIÓN AL USUARIO'!$2:$6</definedName>
    <definedName name="_xlnm.Print_Titles" localSheetId="8">'P. GESTIÓN TH'!$B:$K,'P. GESTIÓN TH'!$2:$6</definedName>
    <definedName name="_xlnm.Print_Titles" localSheetId="0">'P. PLANEACIÓN Y CALIDAD'!$B:$K,'P. PLANEACIÓN Y CALIDAD'!$2:$6</definedName>
    <definedName name="_xlnm.Print_Titles" localSheetId="3">'P.AT.FARMACÉUTICA'!$B:$K,'P.AT.FARMACÉUTICA'!$2:$6</definedName>
    <definedName name="_xlnm.Print_Titles" localSheetId="4">'P.CONTROL INTERNO'!#REF!,'P.CONTROL INTERNO'!$2:$6</definedName>
    <definedName name="_xlnm.Print_Titles" localSheetId="7">'P.GESTIÓN AMBIENTE FÍSICO'!$B:$K,'P.GESTIÓN AMBIENTE FÍSICO'!$2:$6</definedName>
    <definedName name="_xlnm.Print_Titles" localSheetId="5">'P.GESTIÓN FINANCIERA'!$B:$K,'P.GESTIÓN FINANCIERA'!$2:$6</definedName>
    <definedName name="_xlnm.Print_Titles" localSheetId="2">'P.GESTIÓN JURÍDICA'!$B:$K,'P.GESTIÓN JURÍDICA'!$2:$6</definedName>
    <definedName name="_xlnm.Print_Titles" localSheetId="6">'P.SIST.INFORMACIÓN'!$B:$K,'P.SIST.INFORMACIÓN'!$2:$6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9" i="29" l="1"/>
  <c r="G41" i="27"/>
  <c r="G40" i="27"/>
  <c r="G39" i="27"/>
  <c r="G38" i="27"/>
  <c r="G28" i="23"/>
  <c r="G102" i="29"/>
  <c r="G101" i="29"/>
  <c r="G100" i="29"/>
  <c r="G154" i="28"/>
  <c r="G153" i="28"/>
  <c r="G152" i="28"/>
  <c r="G151" i="28"/>
  <c r="G22" i="32"/>
  <c r="G21" i="32"/>
  <c r="G20" i="32"/>
  <c r="G19" i="32"/>
  <c r="G21" i="31"/>
  <c r="G20" i="31"/>
  <c r="G19" i="31"/>
  <c r="G18" i="31"/>
  <c r="G38" i="30"/>
  <c r="G37" i="30"/>
  <c r="G36" i="30"/>
  <c r="G35" i="30"/>
  <c r="G47" i="26"/>
  <c r="G46" i="26"/>
  <c r="G45" i="26"/>
  <c r="G44" i="26"/>
  <c r="G24" i="25"/>
  <c r="G23" i="25"/>
  <c r="G22" i="25"/>
  <c r="G21" i="25"/>
  <c r="G31" i="23"/>
  <c r="G30" i="23"/>
  <c r="G29" i="23"/>
  <c r="G28" i="15"/>
  <c r="G27" i="15"/>
  <c r="G26" i="15"/>
  <c r="G25" i="15"/>
  <c r="L15" i="23"/>
  <c r="L8" i="23"/>
  <c r="L18" i="23"/>
  <c r="L11" i="23"/>
  <c r="L17" i="23"/>
  <c r="L13" i="23"/>
  <c r="L14" i="23"/>
  <c r="L9" i="23"/>
  <c r="L19" i="23"/>
  <c r="L16" i="23"/>
  <c r="L12" i="23"/>
  <c r="L10" i="23"/>
  <c r="G42" i="27" l="1"/>
  <c r="G29" i="15"/>
  <c r="C7" i="33"/>
  <c r="C5" i="33"/>
  <c r="C25" i="33" s="1"/>
  <c r="C4" i="33"/>
  <c r="C6" i="33"/>
  <c r="G23" i="32"/>
  <c r="G155" i="28"/>
  <c r="G48" i="26"/>
  <c r="G32" i="23"/>
  <c r="G25" i="25"/>
  <c r="G103" i="29"/>
  <c r="G39" i="30"/>
  <c r="G22" i="31"/>
  <c r="C24" i="33" l="1"/>
  <c r="C26" i="33" s="1"/>
  <c r="D24" i="33" s="1"/>
  <c r="C8" i="33"/>
  <c r="D5" i="33" s="1"/>
  <c r="D4" i="33" l="1"/>
  <c r="D6" i="33"/>
  <c r="D7" i="33"/>
  <c r="D25" i="33"/>
  <c r="D26" i="33" s="1"/>
  <c r="D8" i="33" l="1"/>
</calcChain>
</file>

<file path=xl/sharedStrings.xml><?xml version="1.0" encoding="utf-8"?>
<sst xmlns="http://schemas.openxmlformats.org/spreadsheetml/2006/main" count="1059" uniqueCount="346">
  <si>
    <t>Aprobado por:
Gerente General</t>
  </si>
  <si>
    <t>Formato</t>
  </si>
  <si>
    <t>PROCESO</t>
  </si>
  <si>
    <t>Fecha</t>
  </si>
  <si>
    <t>Código</t>
  </si>
  <si>
    <t>Versión</t>
  </si>
  <si>
    <t>F_05_SI-2</t>
  </si>
  <si>
    <t>INFORME</t>
  </si>
  <si>
    <t>PERIODICIDAD</t>
  </si>
  <si>
    <t>SISTEMA</t>
  </si>
  <si>
    <t>CANTIDAD DE INFORMES</t>
  </si>
  <si>
    <t>ENTIDAD A QUIÉN SE ENTREGA EL INFORME</t>
  </si>
  <si>
    <t>RESPONSABLE</t>
  </si>
  <si>
    <t>¿QUIÉN REPORTA?</t>
  </si>
  <si>
    <t>Semestral</t>
  </si>
  <si>
    <t xml:space="preserve">Anual </t>
  </si>
  <si>
    <t>Trimestral</t>
  </si>
  <si>
    <t>CONTADURÍA GENERAL DE LA NACIÓN</t>
  </si>
  <si>
    <t>Mensual</t>
  </si>
  <si>
    <t>CONTRALORIA GENERAL DE LA REPÚBLICA</t>
  </si>
  <si>
    <t xml:space="preserve">
Pólizas adquiridas
</t>
  </si>
  <si>
    <t>CONTRALORIA GENERAL DE ANTIOQUIA</t>
  </si>
  <si>
    <t>GESTIÓN TRANSPARENTE</t>
  </si>
  <si>
    <t>REVISOR FISCAL</t>
  </si>
  <si>
    <t>CONTROL INTERNO</t>
  </si>
  <si>
    <t>MINISTERIO DE SALUD</t>
  </si>
  <si>
    <t>Cartera por Cobrar</t>
  </si>
  <si>
    <t>Pasivos</t>
  </si>
  <si>
    <t>Ejecución Presupuestal</t>
  </si>
  <si>
    <t>Procesos Judiciales</t>
  </si>
  <si>
    <t>Contratación</t>
  </si>
  <si>
    <t>SIHO</t>
  </si>
  <si>
    <t>Ingresos y Presupuesto</t>
  </si>
  <si>
    <t xml:space="preserve">Gastos Presupuesto </t>
  </si>
  <si>
    <t>Mecanismos de Pago</t>
  </si>
  <si>
    <t>Balance General Estado de Actividad</t>
  </si>
  <si>
    <t>Estado de Actividad</t>
  </si>
  <si>
    <t>Capacidad Instalada</t>
  </si>
  <si>
    <t>Anual</t>
  </si>
  <si>
    <t>FÍSICO Y MAGNÉTICO</t>
  </si>
  <si>
    <t>FÍSICO</t>
  </si>
  <si>
    <t>SUPERINTENDENCIA NACIONAL DE SALUD (SUPERSALUD)</t>
  </si>
  <si>
    <t>MAGNÉTICO</t>
  </si>
  <si>
    <t>CODFIS</t>
  </si>
  <si>
    <t xml:space="preserve">Presupuesto Anual </t>
  </si>
  <si>
    <t>Desagregación del Presupuesto Anual</t>
  </si>
  <si>
    <t>DIAN</t>
  </si>
  <si>
    <t>Declaración de retención en la fuente</t>
  </si>
  <si>
    <t>Declaración de IVA</t>
  </si>
  <si>
    <t>Bimensual</t>
  </si>
  <si>
    <t>MUISCA</t>
  </si>
  <si>
    <t>JUNTA DIRECTIVA</t>
  </si>
  <si>
    <t>Presupuesto Anual Desagregado para aprobación para la vigencia siguiente</t>
  </si>
  <si>
    <t>Bimestral</t>
  </si>
  <si>
    <t>SUBGERENTE GENERAL</t>
  </si>
  <si>
    <t xml:space="preserve">GERENTE
</t>
  </si>
  <si>
    <t>FECHA MÁXIMA DE PRESENTACIÓN A LA ENTIDAD</t>
  </si>
  <si>
    <t>DIRECCIÓN NACIONAL DE DERECHOS DE AUTOR</t>
  </si>
  <si>
    <t xml:space="preserve">Informe   sobre   la    verificación,
recomendaciones, seguimiento y resultados sobre el cumplimiento de las normas en materia de derechos de autor sobre programas       de      computador
(Software)
</t>
  </si>
  <si>
    <t xml:space="preserve">PAGINA DE LA
DIRECCIÓN NACIONAL DE DERECHOS DE AUTOR:
www.derechodeautor
.gov.co
</t>
  </si>
  <si>
    <t>DEPARTAMENTO ADMINISTRATIVO DE LA FUNCIÓN PÚBLICA</t>
  </si>
  <si>
    <t>PÁGINA DEL DAFP</t>
  </si>
  <si>
    <t>EPS</t>
  </si>
  <si>
    <t>Boletín de Deudores Morosos</t>
  </si>
  <si>
    <t>Programación de Presupuesto de Ingresos</t>
  </si>
  <si>
    <t>Ejecución de Presupuesto de Ingresos</t>
  </si>
  <si>
    <t>Programación de Presupuesto de Gastos</t>
  </si>
  <si>
    <t>Ejecución de Presupuesto de Gastos</t>
  </si>
  <si>
    <t>Acto administrativo de Aprobación  Presupuesto</t>
  </si>
  <si>
    <t>Dictamen de razonabilidad sobre los Estados Financieros e Informes de Revisoría Fiscal</t>
  </si>
  <si>
    <t>Certificación  Estados Financieros</t>
  </si>
  <si>
    <t>Archivo plano del Auxiliar Contable a nivel de tercero, de cada vigencia Fiscal</t>
  </si>
  <si>
    <t>Relación de Bancos y números de cuentas y saldo</t>
  </si>
  <si>
    <t>Estado de Tesorería</t>
  </si>
  <si>
    <t>Reservas de Caja</t>
  </si>
  <si>
    <t>Manual o Procedimiento Contratación</t>
  </si>
  <si>
    <t>Modificaciones en Pólizas</t>
  </si>
  <si>
    <t>Información Exógena (medios magnéticos)</t>
  </si>
  <si>
    <t>Revisado por:
Coordinador de Planeación y Calidad</t>
  </si>
  <si>
    <t>GESTIÓN JURIDICA</t>
  </si>
  <si>
    <t>GERENCIA</t>
  </si>
  <si>
    <t>MATRIZ DE INFORMACIÓN ENTES DE CONTROL</t>
  </si>
  <si>
    <t>Balance General, Estado de Actividad, Indicadores Financieros,Informe de Constos y Punto de Equilibrio, Cuentas por Pagar, Cuentas por Cobrar, Ejecución Presupuestal</t>
  </si>
  <si>
    <t>Enviado</t>
  </si>
  <si>
    <t>CHIP</t>
  </si>
  <si>
    <t>DAFP</t>
  </si>
  <si>
    <t>Pagina DAFP</t>
  </si>
  <si>
    <t xml:space="preserve"> </t>
  </si>
  <si>
    <t>Cuatrimestral</t>
  </si>
  <si>
    <t>Pagina Hospital</t>
  </si>
  <si>
    <t>Seguimiento Cuatrimestral Plan Anticorrupción
(Art. 73 Ley 1474 de 2011)</t>
  </si>
  <si>
    <t>HOSPITAL</t>
  </si>
  <si>
    <t>SARLAFT</t>
  </si>
  <si>
    <t>MEDIO MAGNÉTICO</t>
  </si>
  <si>
    <t>Consumo y Medicos formulantes de medicamentos de control</t>
  </si>
  <si>
    <t>DIRECCIÓN SECCIONAL DE SALUD DE ANTIOQUIA (consumomedicamentos@antioquia.gov.co)</t>
  </si>
  <si>
    <t>ENVIADO</t>
  </si>
  <si>
    <t>Declaración de Ingreso y patrimonios</t>
  </si>
  <si>
    <t>DSSA</t>
  </si>
  <si>
    <t>SUPER SALUD</t>
  </si>
  <si>
    <t>Renovación de Habilitación</t>
  </si>
  <si>
    <t>Plan Anual de Adquisiciones (PAA)</t>
  </si>
  <si>
    <t>Rendición de cuentas</t>
  </si>
  <si>
    <t>PLATAFORMA SUPERSALUD</t>
  </si>
  <si>
    <t>Circular 012 - Información PAMEC</t>
  </si>
  <si>
    <t>PLANEACION Y CALIDAD, GERENTES Y SUBGERENTES</t>
  </si>
  <si>
    <t>GESTIÓN TRANSPARENTE
PAGINA DEL HOSPITAL</t>
  </si>
  <si>
    <t>Revisado por:
Lider Planeación</t>
  </si>
  <si>
    <t>PLATAFORMA DSSA</t>
  </si>
  <si>
    <t>PAGINA HOSPITAL</t>
  </si>
  <si>
    <t>Informe de Gestión Gerente</t>
  </si>
  <si>
    <t>FISICO Y MAGNETICO</t>
  </si>
  <si>
    <t>Revisado por:
Lider Planeación</t>
  </si>
  <si>
    <t>Revisado por:
Lider de Planeación</t>
  </si>
  <si>
    <t>Revisado por:
Lider de Planeción</t>
  </si>
  <si>
    <t>Contratación (en sus diferentes modalidad de contratación)</t>
  </si>
  <si>
    <t>Procesos Judiciales (en linea)</t>
  </si>
  <si>
    <t>INVIMA</t>
  </si>
  <si>
    <t>Tecno- Vigilancia</t>
  </si>
  <si>
    <t>Farmaco-vigilancia</t>
  </si>
  <si>
    <t>Información Precios Medicamentos (Circular 08)</t>
  </si>
  <si>
    <t>Personal de costos y contratos  y personal de planta</t>
  </si>
  <si>
    <t>Calidad INDICADORES 256</t>
  </si>
  <si>
    <t>Circular 030</t>
  </si>
  <si>
    <t>PISIS</t>
  </si>
  <si>
    <t>1552  Indicadores de Oportunidad</t>
  </si>
  <si>
    <t>GESIS</t>
  </si>
  <si>
    <t>Revisado por:
Lider de Planeación</t>
  </si>
  <si>
    <t>GESTIÓN DE AMBIENTE FÍSICO</t>
  </si>
  <si>
    <t xml:space="preserve">
Encuesta de Gestión Ambiental
</t>
  </si>
  <si>
    <t>Plan de Gestión Integral Residuos</t>
  </si>
  <si>
    <t>Informe de actividades del Grupo Administrativo de Gestión Ambiental</t>
  </si>
  <si>
    <t xml:space="preserve">Infraestructura </t>
  </si>
  <si>
    <t>RH1 Residuos Hospitalarios</t>
  </si>
  <si>
    <t>ALCALDIA MUNICIPAL DE ITAGÜÍ</t>
  </si>
  <si>
    <t>Plan de mantenimiento (Eq. Oficina, Biomédico y Sistemas</t>
  </si>
  <si>
    <t>DIRECCIÓN SECCIONAL DE SALUD DE ANTIOQUIA(DSSA)</t>
  </si>
  <si>
    <t>GESTIÓN TALENTO HUMANO</t>
  </si>
  <si>
    <t>Manual de Funciones, Requisitos y Competencias</t>
  </si>
  <si>
    <t>Planta de cargos donde determine el nivel grado y salario</t>
  </si>
  <si>
    <t>Recursos Humanos</t>
  </si>
  <si>
    <t>Pasivo Prestacional</t>
  </si>
  <si>
    <t>Pasivocol</t>
  </si>
  <si>
    <t>ATENCIÓN AL USUARIO</t>
  </si>
  <si>
    <t>Informe PQRS y Satisfacción</t>
  </si>
  <si>
    <t>Seccional de Salud de Antioquia
Secretaria de Salud Itagüí</t>
  </si>
  <si>
    <t>FÍSICO Y CORREO ELECTRÓNICO</t>
  </si>
  <si>
    <t>Plan Operativo Anual</t>
  </si>
  <si>
    <t>Final periodo (Ley 951/2005)</t>
  </si>
  <si>
    <t>Dos veces al año</t>
  </si>
  <si>
    <t>Por cambio de normatividad queda abierta  a nuevo fecha</t>
  </si>
  <si>
    <t>Informe de Austeridad del gasto  (Decreto 1068, 26-may-15 articulo 2.8.4.8.2)</t>
  </si>
  <si>
    <t>Gerencia</t>
  </si>
  <si>
    <t>SAVIA EPS</t>
  </si>
  <si>
    <t>SISPRO</t>
  </si>
  <si>
    <t>Reporte SUIT</t>
  </si>
  <si>
    <t>Pagina SUIT</t>
  </si>
  <si>
    <t>ENCUESTA FURAG(MIPG)</t>
  </si>
  <si>
    <t>a</t>
  </si>
  <si>
    <t>//5/*9+-*+6/</t>
  </si>
  <si>
    <t>14  ]</t>
  </si>
  <si>
    <t xml:space="preserve"> GFT</t>
  </si>
  <si>
    <t xml:space="preserve">Trimestral </t>
  </si>
  <si>
    <t>Información contable publica  -  Convergencia</t>
  </si>
  <si>
    <t xml:space="preserve">JUNIO </t>
  </si>
  <si>
    <t>CORREOS EPS</t>
  </si>
  <si>
    <t>Circular 029 (RIPS DE EXTRANJEROS)</t>
  </si>
  <si>
    <t xml:space="preserve">RESOLUCIÓN 768/2018 sistema de afiliacion SAT-REPORTE DE INTERNACIÓN </t>
  </si>
  <si>
    <t>DIRECCIÓN LOCAL DE SALUD (ITAGUI) Y ESTADISTICAS PARA SINIESP-RIPS Y BAI</t>
  </si>
  <si>
    <t xml:space="preserve">REPORTEA DIARIO DIPONIBILIDAD RECURSO HOSPITLARIO </t>
  </si>
  <si>
    <t>RESP</t>
  </si>
  <si>
    <t>DIARIO</t>
  </si>
  <si>
    <t xml:space="preserve">PAGINA DEL MINISTERIO </t>
  </si>
  <si>
    <t xml:space="preserve">REPORTE DIARIO DIPONIBILIDAD RECURSO HOSPITLARIO </t>
  </si>
  <si>
    <t xml:space="preserve">SECRETARIA DE SALUD MUNICIPAL </t>
  </si>
  <si>
    <t xml:space="preserve">CORREO SECRETARIA DE SALUD MUNICIPAL </t>
  </si>
  <si>
    <t>REPORTE PACIENTES SOPECHOSOS, NEGATIVOS Y CON DX POR SECUELAS COVID UCI</t>
  </si>
  <si>
    <t xml:space="preserve">CRUE DEPARTAMENTAL </t>
  </si>
  <si>
    <t xml:space="preserve">CORREO CRUE DEPARTAMENTAL </t>
  </si>
  <si>
    <t xml:space="preserve">INFORME DE RIPS TRIMESTRE 4 </t>
  </si>
  <si>
    <t>JUNTA DIRECTIVA HSRI</t>
  </si>
  <si>
    <t xml:space="preserve">TRIMESTRAL </t>
  </si>
  <si>
    <t xml:space="preserve">ANUAL </t>
  </si>
  <si>
    <t>PLATAFORMA SIHO Y PISIS</t>
  </si>
  <si>
    <t>RIPS RES.  3374</t>
  </si>
  <si>
    <t>PLATAFORMA  PISIS</t>
  </si>
  <si>
    <t>Cargue programación PPSS</t>
  </si>
  <si>
    <t>ANUAL</t>
  </si>
  <si>
    <t>Cargue seguimiento PPSS</t>
  </si>
  <si>
    <t>31  de agosto</t>
  </si>
  <si>
    <t>OFICIAL DE CUMPLIMIENTO</t>
  </si>
  <si>
    <t>CORREOS SECRETARIA DE ITAGUI Y ESTADISTICA</t>
  </si>
  <si>
    <t>mensual</t>
  </si>
  <si>
    <t>31-ene</t>
  </si>
  <si>
    <t>PLATAFORMA INVIMA SIVICOS</t>
  </si>
  <si>
    <t>CORREO ELECTRÓNICO DSSA-FACTORES DE RIESGO</t>
  </si>
  <si>
    <t>Informe de gestión vigencia 2020  (articulo 74 ley 1474/11)</t>
  </si>
  <si>
    <t>Plan anticorrupcion 2021</t>
  </si>
  <si>
    <t>SIA CONTRALORÍA</t>
  </si>
  <si>
    <t>SE REALIZA AL TÉRMINAR EL PERIODO GERENCIAL</t>
  </si>
  <si>
    <t>SE REALIZA A PARTIR DEL 2022</t>
  </si>
  <si>
    <t>OBSERVACIÓN</t>
  </si>
  <si>
    <t>RESPONSABLE DE GENERAR LA INFORMACIÓN</t>
  </si>
  <si>
    <t>GESIS-CRUE HSRI</t>
  </si>
  <si>
    <t xml:space="preserve">SOLO SE REPORTA CUANDO SE REALIZAN MODIFICACIONES Y A LA FECHA NO SE HA REALIZADO  </t>
  </si>
  <si>
    <t>Reporte Indicadores /Savia Cama fija</t>
  </si>
  <si>
    <t>Circular 016- Información financiera FT 002-Publicación Estados Financieros</t>
  </si>
  <si>
    <t>Circular 016 - Informacion Financiera
FT004-Cuentas por Pagar - Acreedores</t>
  </si>
  <si>
    <t>Circular 016 - Informacion Financiera
FT025-Reporte de Facturación Radicada por IPS a entidades del aseguramiento</t>
  </si>
  <si>
    <t>Sí</t>
  </si>
  <si>
    <t>No</t>
  </si>
  <si>
    <t>Pendiente</t>
  </si>
  <si>
    <t>Extemporáneo</t>
  </si>
  <si>
    <t>P. PLANEACIÓN Y CALIDAD</t>
  </si>
  <si>
    <t>P.AT.
FARMACÉUTICA</t>
  </si>
  <si>
    <t>P.GESTIÓN FINANCIERA</t>
  </si>
  <si>
    <t>P.SIST.INFORMACIÓN</t>
  </si>
  <si>
    <t>Total</t>
  </si>
  <si>
    <t>Reportado</t>
  </si>
  <si>
    <t>No reportado</t>
  </si>
  <si>
    <t>Total Reporte a la fecha</t>
  </si>
  <si>
    <t xml:space="preserve">PLATAFORMA SIHO </t>
  </si>
  <si>
    <t>GESIS Y ESTADISTICA</t>
  </si>
  <si>
    <t>ESTADISTICA</t>
  </si>
  <si>
    <t>SIA OBSERVA</t>
  </si>
  <si>
    <t>LÍDER DE ATENCIÓN AL USUARIO</t>
  </si>
  <si>
    <t>LÍDER PLANEACIÓN</t>
  </si>
  <si>
    <t>LÍDER FINANCIERA</t>
  </si>
  <si>
    <t>AUX ADMINISTRATIVA NÓMINA</t>
  </si>
  <si>
    <t>LÍDER DE PLANEACIÓN</t>
  </si>
  <si>
    <t>LÍDER SERVICIOS OPERATIVOS</t>
  </si>
  <si>
    <t>LÍDER TALENTO HUMANO</t>
  </si>
  <si>
    <t>SURA</t>
  </si>
  <si>
    <t>CORREO SURA</t>
  </si>
  <si>
    <t>PROFESIONAL DE PAMEC</t>
  </si>
  <si>
    <t>LÍDER ATENCIÓN AL CIUDADANO</t>
  </si>
  <si>
    <t>LÍDER JURÍDICO</t>
  </si>
  <si>
    <t>LÍDER FINANCIERO</t>
  </si>
  <si>
    <t>LÍDER DE PRESUPUESTO</t>
  </si>
  <si>
    <t>LÍDER TESORERÍA</t>
  </si>
  <si>
    <t>LÍDER DE CARTERA</t>
  </si>
  <si>
    <t>LÍDER JURÍDICA</t>
  </si>
  <si>
    <t xml:space="preserve"> LÍDER DE CARTERA</t>
  </si>
  <si>
    <t>JEFE CONTROL INTERNO</t>
  </si>
  <si>
    <t>INGENIERO DE SISTEMAS
JEFE CONTROL INTERNO</t>
  </si>
  <si>
    <t>LÍDER FARMACIA</t>
  </si>
  <si>
    <t>UIAF</t>
  </si>
  <si>
    <t>PROFESIONAL SISTEMAS</t>
  </si>
  <si>
    <t>PROFESIONAL CALIDAD</t>
  </si>
  <si>
    <t>LÍDER COMUNICACIONES</t>
  </si>
  <si>
    <t>JUNTA DIRECTIVA - CONTRALORÍA GENERAL DE ANTIOQUIA</t>
  </si>
  <si>
    <t>PROFESIONAL DE RENDICIÓN DE CUENTAS</t>
  </si>
  <si>
    <t>CONTRALORÍA GENERAL DE ANTIOQUIA</t>
  </si>
  <si>
    <t>LÍDER PRESUPUESTO</t>
  </si>
  <si>
    <t>Modificaciones al presupuesto (adiciones)</t>
  </si>
  <si>
    <t>Modificaciones al presupuesto (traslados)</t>
  </si>
  <si>
    <t>LÍDER DE CADA ÁREA</t>
  </si>
  <si>
    <t>AUXILIAR DE CARTERA</t>
  </si>
  <si>
    <t>SECOP 1</t>
  </si>
  <si>
    <t>Plan Anual de Adquisiciones (PAA) Modificaciones</t>
  </si>
  <si>
    <t>LIDER DE COMPRAS
LÍDER JURÍDICO</t>
  </si>
  <si>
    <t xml:space="preserve"> LIDER DE PLANEACIÓN </t>
  </si>
  <si>
    <t>CONTROL</t>
  </si>
  <si>
    <t xml:space="preserve">LÍDER FINANCIERO
</t>
  </si>
  <si>
    <t>Conciliaciones entre módulos (Cartera, Facturación, Tesorería, Glosas)</t>
  </si>
  <si>
    <t>DINÁMICA</t>
  </si>
  <si>
    <t>LÍDER FACTURACIÓN
LÍDER DE CARTERA
LÍDER DE ACTIVOS FIJOS
LÍDER DE TESORERÍA
LÍDER DE PRESUPUESTO
LÍDER JURÍDICO</t>
  </si>
  <si>
    <t>Informe de Activos Fijos</t>
  </si>
  <si>
    <t>CISA</t>
  </si>
  <si>
    <t>LÍDER DE ACTIVOS FIJOS</t>
  </si>
  <si>
    <t>Inventario de Activos Fijos</t>
  </si>
  <si>
    <t>A la fecha no se habia iniciado con el proceso</t>
  </si>
  <si>
    <t xml:space="preserve">JEFE OFICINA DE CONTROL INTERNO
LÍDER PLANEACION </t>
  </si>
  <si>
    <t>LÍDERES DE CADA ÁREA</t>
  </si>
  <si>
    <t>SUBGERENTE DE SALUD</t>
  </si>
  <si>
    <t>LÍDER DE PLENACIÓN</t>
  </si>
  <si>
    <t xml:space="preserve">LÍDER BIOMEDICA
LÍDER SERVICIOS OPERATIVOS
</t>
  </si>
  <si>
    <t xml:space="preserve">
LÍDER DE SERVICIOS OPERATIVOS
</t>
  </si>
  <si>
    <t>SUBGERENTE ADMINISTRATIVO</t>
  </si>
  <si>
    <t>OFICIAL DE DATOS PERSONALES</t>
  </si>
  <si>
    <t>SISTEMAS</t>
  </si>
  <si>
    <t>SUPERINTENDENCIA DE INSDUSTRIA Y COMERCIO</t>
  </si>
  <si>
    <t>CIRCULAR 3 DE 2018, Actualización de la información contenida en el Registro
Nacional de Bases de Datos (RNBD)</t>
  </si>
  <si>
    <t>PLATAFORMA DE LA SUPER INTENDENCIA DE INDUSTRIA Y COMERCIO</t>
  </si>
  <si>
    <t>Anualmente, entre el 2 de enero y el 31 de marzo, Y Dentro de los primeros diez (10) días hábiles de cada mes, a
partir de la inscripción de la base de datos, cuando se realicen
cambios sustanciales en la información registrada.</t>
  </si>
  <si>
    <t>ARCHIVO TIPO FT006 Bancos y Carteras Colectivas CIRCULAR EXTERNA 20211700000004-5</t>
  </si>
  <si>
    <t>10-julio</t>
  </si>
  <si>
    <t>ARCHIVO TIPO FT007 Control de Inversiones Inscritas en el Mercado de Valores de Colombia CIRCULAR EXTERNA 20211700000004-5</t>
  </si>
  <si>
    <t>ARCHIVO TIPO FT008
Inversiones – Otros Títulos CIRCULAR EXTERNA 20211700000004-5</t>
  </si>
  <si>
    <t>ARCHIVO TIPO FT009 Activos y Pasivos en Moneda Extranjera CIRCULAR EXTERNA 20211700000004-5</t>
  </si>
  <si>
    <t>ARCHIVO TIPO FT010 Activos No Monetarios CIRCULAR EXTERNA 20211700000004-5</t>
  </si>
  <si>
    <t>ARCHIVO TIPO FT018 Datos para el cálculo de la posición de Liquidez CIRCULAR EXTERNA 20211700000004-5</t>
  </si>
  <si>
    <t>ARCHIVO TIPO GT001 Reporte de Implementación del Código de Conducta y de Buen Gobierno</t>
  </si>
  <si>
    <t>REPORTE CIRCULAR 012 PAMEC ST002</t>
  </si>
  <si>
    <t>Cargue circular 019-Contratación FT026</t>
  </si>
  <si>
    <t>Reporte Alianza de usuarios GT004</t>
  </si>
  <si>
    <t>Circular 015 2016 - Atencion victimas de accidentes de tránsito ST006</t>
  </si>
  <si>
    <t>SUPERSALUD</t>
  </si>
  <si>
    <t>Rendición de cuentas GT003</t>
  </si>
  <si>
    <t>LA PLATAFORMA NO LA HABILITÓ PARA ESTA VIGENCIA</t>
  </si>
  <si>
    <t>CAMILO MANIFIESTA QUE NO HAY QUE MONTARLO</t>
  </si>
  <si>
    <t>FURAG</t>
  </si>
  <si>
    <t>Informe sobre posibles actos de corrupción</t>
  </si>
  <si>
    <t>cuando se detecten casos</t>
  </si>
  <si>
    <t>Informe de PQRS</t>
  </si>
  <si>
    <t xml:space="preserve">GERENTE </t>
  </si>
  <si>
    <t>JULIO</t>
  </si>
  <si>
    <t>ENERO</t>
  </si>
  <si>
    <t>Seguimiento de la actividad litigiosa</t>
  </si>
  <si>
    <t>Informe de seguimiento al plan de mejoramiento  con el organismo de control departamental (CONTRALORIA)</t>
  </si>
  <si>
    <t>Informe de seguimiento al plan de mejoramiento  ARCHIVISTICO (CUANDO SE RECIBE VISITA DEL ARCHIVO GENRAL DE LA NACIÓN)</t>
  </si>
  <si>
    <t xml:space="preserve">Seguimiento al fortalecimiento de la meritocracia en el estado colombiano </t>
  </si>
  <si>
    <t>NORMATIVIDAD</t>
  </si>
  <si>
    <t>EVIDENCIA</t>
  </si>
  <si>
    <t>Medición Estado de Avance del Modelo Estándar de Control Interno MECI  en el marco de MIPG a través de FURAG en cada vigencia</t>
  </si>
  <si>
    <t>SUBGERENTE ADMINISTRATIVA</t>
  </si>
  <si>
    <t>Decreto 1083 de 2015 Capítulo 3, artículo 2.2.23.3</t>
  </si>
  <si>
    <t>Al Representante legal con copia a la Secretaria General de la Presidencia de la Republica y a la Secretaria de Transparencia
Entes de Control respectivos según sea el caso</t>
  </si>
  <si>
    <t>A necesiad</t>
  </si>
  <si>
    <t>JURIDICA</t>
  </si>
  <si>
    <t>Ley 1474 de 2011 art. 9 (Segundo Inciso
modificado por el art. 231 del Decreto 19 de
2012). Decreto 338 de 2019 Artículo 1,
parágrafo 1  ❑ De acuerdo a auditorías internas u otros
seguimientos programados. Solamente en
caso de evidenciarse deberá ser
diligenciado el formato determinado para
tales fines incluido en la Directiva
Presidencial 01 de 2015. ❑ Se remite al Representante legal con copia
a la Secretaria General de la Presidencia de
la Republica y a la Secretaria de
 transoarenci   ❑ Entes de Control respectivos según sea el
caso.</t>
  </si>
  <si>
    <t>La oficina de control interno deberá vigilar que la atención se preste de acuerdo con las normas legales vigentes y rendirá a la administración de la entidad un informe semestral sobre el particular.</t>
  </si>
  <si>
    <t>ATENCION AL CIUDADANO</t>
  </si>
  <si>
    <t>❑ Ley 1474 de 2011 art. 76  ❑ La oficina de control interno deberá vigilar
que la atención se preste de acuerdo con
las normas legales vigentes y rendirá a la
administración de la entidad un informe
semestral sobre el particular. ❑ Se remite al Representante legal, se sugiere
remitir copia al líder interno de este tema.</t>
  </si>
  <si>
    <t>❑ Decreto 1069 de 2015, artículo
2.2.3.4.1.14 (Decreto Único
Reglamentario Sector Justicia y del
Derecho).</t>
  </si>
  <si>
    <t>❑ Resolución orgánica N° 0042 de 2020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</si>
  <si>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Este segumiento aplica para entidades que ha recibido visita de inspección por parte del Archivo General de la Nación</t>
  </si>
  <si>
    <t>A NECESIDAD</t>
  </si>
  <si>
    <t>❑ Decreto 106 de 2015, artículos 17 y 18
(parágrafo 2º).
❑ La Oficina de Control Interno de la entidad
inspeccionada deberá realizar seguimiento
y reportar trimestralmente al Archivo
General de la Nación los avances del
cumplimiento del Plan de Mejoramiento
Archivístico. (Para entidades que ha
recibido visita de inspección por parte del
Archivo General de la Nación).</t>
  </si>
  <si>
    <t>Cumplimiento por parte de la entidad en: i) Obligaciones relacionadas con la actualización del OPEC; ii) Obligaciones relacionadas con la actualización del SIGEP, Plan Anual de Vacantes y la Declaración de Bienes y Rentas.</t>
  </si>
  <si>
    <t>❑ Ley 2013 de 2019 “Por medio del cual se
busca garantizar el cumplimiento de los
principios de transparencia y publicidad
mediante la publicación de las
declaraciones de bienes, renta y el
registro de los conflictos de interés” ❑ Circular 017 de noviembre de 2017 de la
Procuraduría General de la Nación. ❑ Decreto 1083 de 2015. Art. 2.2.17.1 y
posteriores. Sistema de Información y
Gestión del Empleo Público –SIGEP.</t>
  </si>
  <si>
    <t>Informe Control Interno Contable CHIP</t>
  </si>
  <si>
    <t>A través del Consolidador de Hacienda e Información Pública (CHIP)</t>
  </si>
  <si>
    <t>❑ Resolución 706 del 16 de diciembre de 2016, artículo 3º.
Resolución 193 de 2016, modificada por las Resoluciones
043 y 097 de 2017  ❑ Anual a más tardar el 28 de febrero del siguiente año o
vigencia.</t>
  </si>
  <si>
    <t>Informe Semestral de evaluación independiente del estado del Sistema de Control interno (anterior informe pormenorizado)</t>
  </si>
  <si>
    <t>❑ Ley 1474 de 2011 art. 9 modificado por el Decreto 2106 de 2019. Artículo 156 ❑ Circular Externa No. 100 – 006 de 2019 de
Función Pública</t>
  </si>
  <si>
    <t>https://hsanrafael.gov.co/wp-content/uploads/2022/01/formato_202201_f40b_cga_Anexo2_Informe_Pormenorizado_Semestral_2_2020.pdf</t>
  </si>
  <si>
    <t>Seguimiento al Plan Anticorrupción y de Atención al Ciudadano</t>
  </si>
  <si>
    <t>❑ Decreto 124 de 2016, artículo 2.1.4.6.
❑ Guía Estrategias para la Construcción del Plan
Anticorrupción y de Atención al Ciudadano –
Versión 2.</t>
  </si>
  <si>
    <t>https://hsanrafael.gov.co/wp-content/uploads/2022/01/Seguimiento-Plan-Anticorrupcion-202201.pdf</t>
  </si>
  <si>
    <t>Verificación del cumplimiento de las disposiciones de austeridad. No se envía, las Contralorías podrán solicitarlo en sus visitas a las entidades.
Para el último trimestre se analizará la información que se tenga consolidada a la fecha y se complementará con los cierres en temas contractuales y finacieros en enero de la siguiente vigencia.</t>
  </si>
  <si>
    <t>Directiva presidencial # 9 -2018</t>
  </si>
  <si>
    <t>❑ Circular 017 del 01 junio de 2011</t>
  </si>
  <si>
    <t>abril</t>
  </si>
  <si>
    <t>SIN EVIDENCIA</t>
  </si>
  <si>
    <t>REPORTE 2193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</si>
</sst>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C0A]d\-mmm;@"/>
  </numFmts>
  <fonts count="15" x14ac:knownFonts="1">
    <font>
      <sz val="10"/>
      <name val="Arial"/>
    </font>
    <font>
      <sz val="10"/>
      <name val="Arial"/>
      <family val="2"/>
    </font>
    <font>
      <sz val="8"/>
      <name val="Arial"/>
      <family val="2"/>
    </font>
    <font>
      <b/>
      <sz val="10"/>
      <name val="Arial"/>
      <family val="2"/>
    </font>
    <font>
      <sz val="8"/>
      <name val="Arial"/>
      <family val="2"/>
    </font>
    <font>
      <b/>
      <sz val="8"/>
      <name val="Arial"/>
      <family val="2"/>
    </font>
    <font>
      <sz val="9"/>
      <name val="Arial"/>
      <family val="2"/>
    </font>
    <font>
      <b/>
      <sz val="12"/>
      <name val="Arial"/>
      <family val="2"/>
    </font>
    <font>
      <b/>
      <sz val="9"/>
      <name val="Arial"/>
      <family val="2"/>
    </font>
    <font>
      <sz val="9"/>
      <color theme="1"/>
      <name val="Times New Roman"/>
      <family val="1"/>
    </font>
    <font>
      <b/>
      <sz val="11"/>
      <name val="Arial"/>
      <family val="2"/>
    </font>
    <font>
      <b/>
      <sz val="16"/>
      <name val="Arial"/>
      <family val="2"/>
    </font>
    <font>
      <sz val="9"/>
      <color theme="1"/>
      <name val="Calibri"/>
      <family val="2"/>
    </font>
    <font>
      <sz val="10"/>
      <name val="Arial"/>
      <family val="2"/>
    </font>
    <font>
      <u/>
      <sz val="10"/>
      <color theme="10"/>
      <name val="Arial"/>
      <family val="2"/>
    </font>
  </fonts>
  <fills count="2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C00000"/>
        <bgColor indexed="64"/>
      </patternFill>
    </fill>
    <fill>
      <patternFill patternType="solid">
        <fgColor rgb="FFCCFF99"/>
        <bgColor indexed="64"/>
      </patternFill>
    </fill>
    <fill>
      <patternFill patternType="solid">
        <fgColor rgb="FF00B0F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99FF"/>
        <bgColor indexed="64"/>
      </patternFill>
    </fill>
    <fill>
      <patternFill patternType="solid">
        <fgColor rgb="FF00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3">
    <xf numFmtId="0" fontId="0" fillId="0" borderId="0"/>
    <xf numFmtId="9" fontId="13" fillId="0" borderId="0" applyFont="0" applyFill="0" applyBorder="0" applyAlignment="0" applyProtection="0"/>
    <xf numFmtId="0" fontId="14" fillId="0" borderId="0" applyNumberFormat="0" applyFill="0" applyBorder="0" applyAlignment="0" applyProtection="0"/>
  </cellStyleXfs>
  <cellXfs count="209">
    <xf numFmtId="0" fontId="0" fillId="0" borderId="0" xfId="0"/>
    <xf numFmtId="0" fontId="4" fillId="2" borderId="0" xfId="0" applyFont="1" applyFill="1"/>
    <xf numFmtId="0" fontId="6" fillId="2" borderId="0" xfId="0" applyFont="1" applyFill="1"/>
    <xf numFmtId="0" fontId="3" fillId="2" borderId="0" xfId="0" applyFont="1" applyFill="1"/>
    <xf numFmtId="0" fontId="2" fillId="2" borderId="0" xfId="0" applyFont="1" applyFill="1" applyAlignment="1">
      <alignment horizontal="justify"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right" wrapText="1"/>
    </xf>
    <xf numFmtId="164" fontId="6" fillId="0" borderId="1" xfId="0" applyNumberFormat="1" applyFont="1" applyBorder="1" applyAlignment="1">
      <alignment horizontal="right"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2" borderId="0" xfId="0" applyFont="1" applyFill="1" applyAlignment="1">
      <alignment horizontal="justify" vertical="center" wrapText="1"/>
    </xf>
    <xf numFmtId="16" fontId="6" fillId="2" borderId="1" xfId="0" applyNumberFormat="1" applyFont="1" applyFill="1" applyBorder="1" applyAlignment="1">
      <alignment horizontal="justify" vertical="center" wrapText="1"/>
    </xf>
    <xf numFmtId="0" fontId="6" fillId="2" borderId="6" xfId="0" applyFont="1" applyFill="1" applyBorder="1" applyAlignment="1">
      <alignment horizontal="center" vertical="center" wrapText="1"/>
    </xf>
    <xf numFmtId="0" fontId="8" fillId="2" borderId="0" xfId="0" applyFont="1" applyFill="1"/>
    <xf numFmtId="16" fontId="6" fillId="2" borderId="1" xfId="0" applyNumberFormat="1" applyFont="1" applyFill="1" applyBorder="1" applyAlignment="1">
      <alignment horizontal="left" vertical="center" wrapText="1"/>
    </xf>
    <xf numFmtId="165" fontId="6" fillId="2" borderId="1" xfId="0" applyNumberFormat="1" applyFont="1" applyFill="1" applyBorder="1" applyAlignment="1">
      <alignment horizontal="center" vertical="center" wrapText="1"/>
    </xf>
    <xf numFmtId="16"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2" fillId="2" borderId="0" xfId="0" applyFont="1" applyFill="1"/>
    <xf numFmtId="0" fontId="8" fillId="0" borderId="1" xfId="0" applyFont="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2" borderId="0" xfId="0" applyFont="1" applyFill="1" applyAlignment="1">
      <alignment horizontal="center" vertical="center" wrapText="1"/>
    </xf>
    <xf numFmtId="0" fontId="6" fillId="2" borderId="0" xfId="0" applyFont="1" applyFill="1" applyAlignment="1">
      <alignment horizontal="center" vertical="center" wrapText="1"/>
    </xf>
    <xf numFmtId="0" fontId="8" fillId="0" borderId="0" xfId="0" applyFont="1" applyAlignment="1">
      <alignment horizontal="center" vertical="center" wrapText="1"/>
    </xf>
    <xf numFmtId="16" fontId="6" fillId="2" borderId="0" xfId="0" applyNumberFormat="1" applyFont="1" applyFill="1" applyAlignment="1">
      <alignment horizontal="justify" vertical="center" wrapText="1"/>
    </xf>
    <xf numFmtId="0" fontId="12" fillId="0" borderId="1" xfId="0" applyFont="1" applyBorder="1" applyAlignment="1">
      <alignment horizontal="center" wrapText="1"/>
    </xf>
    <xf numFmtId="16" fontId="2" fillId="2" borderId="1" xfId="0" applyNumberFormat="1" applyFont="1" applyFill="1" applyBorder="1" applyAlignment="1">
      <alignment horizontal="justify" vertical="center" wrapText="1"/>
    </xf>
    <xf numFmtId="0" fontId="6" fillId="2" borderId="1" xfId="0" applyFont="1" applyFill="1" applyBorder="1"/>
    <xf numFmtId="0" fontId="8" fillId="0" borderId="1" xfId="0" applyFont="1" applyBorder="1" applyAlignment="1">
      <alignment vertical="center" wrapText="1"/>
    </xf>
    <xf numFmtId="0" fontId="6" fillId="0" borderId="0" xfId="0" applyFont="1"/>
    <xf numFmtId="0" fontId="6" fillId="2" borderId="0" xfId="0" applyFont="1" applyFill="1" applyAlignment="1">
      <alignment horizontal="center"/>
    </xf>
    <xf numFmtId="0" fontId="6" fillId="2" borderId="8" xfId="0" applyFont="1" applyFill="1" applyBorder="1" applyAlignment="1">
      <alignment horizontal="center" vertical="center" wrapText="1"/>
    </xf>
    <xf numFmtId="0" fontId="2" fillId="4" borderId="0" xfId="0" applyFont="1" applyFill="1" applyAlignment="1">
      <alignment horizontal="justify" vertical="center" wrapText="1"/>
    </xf>
    <xf numFmtId="0" fontId="5" fillId="0" borderId="0" xfId="0" applyFont="1" applyAlignment="1">
      <alignment horizontal="left" vertical="center" wrapText="1"/>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6" borderId="0" xfId="0" applyFont="1" applyFill="1"/>
    <xf numFmtId="0" fontId="6" fillId="5" borderId="0" xfId="0" applyFont="1" applyFill="1"/>
    <xf numFmtId="0" fontId="6" fillId="8" borderId="0" xfId="0" applyFont="1" applyFill="1"/>
    <xf numFmtId="0" fontId="6" fillId="7" borderId="0" xfId="0" applyFont="1" applyFill="1"/>
    <xf numFmtId="0" fontId="6" fillId="2" borderId="0" xfId="0" applyFont="1" applyFill="1" applyAlignment="1">
      <alignment horizontal="right"/>
    </xf>
    <xf numFmtId="10" fontId="0" fillId="0" borderId="0" xfId="1" applyNumberFormat="1" applyFont="1"/>
    <xf numFmtId="10" fontId="0" fillId="0" borderId="0" xfId="0" applyNumberFormat="1"/>
    <xf numFmtId="0" fontId="1" fillId="0" borderId="0" xfId="0" applyFont="1"/>
    <xf numFmtId="0" fontId="6"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6" fillId="2" borderId="1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16" fontId="6" fillId="2" borderId="8"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6" fillId="0" borderId="6" xfId="0" applyFont="1" applyBorder="1" applyAlignment="1">
      <alignment horizontal="center" vertical="center" wrapText="1"/>
    </xf>
    <xf numFmtId="0" fontId="9" fillId="0" borderId="1" xfId="0" applyFont="1" applyBorder="1" applyAlignment="1">
      <alignment horizontal="center" vertical="center" wrapText="1"/>
    </xf>
    <xf numFmtId="16" fontId="2" fillId="0" borderId="0" xfId="0" applyNumberFormat="1" applyFont="1" applyAlignment="1">
      <alignment horizontal="justify" vertical="center"/>
    </xf>
    <xf numFmtId="0" fontId="12" fillId="0" borderId="1" xfId="0" applyFont="1" applyBorder="1" applyAlignment="1">
      <alignment horizontal="center" vertical="center" wrapText="1"/>
    </xf>
    <xf numFmtId="0" fontId="6" fillId="2" borderId="0" xfId="0" applyFont="1" applyFill="1" applyAlignment="1">
      <alignment vertical="center"/>
    </xf>
    <xf numFmtId="0" fontId="7" fillId="2" borderId="0" xfId="0" applyFont="1" applyFill="1" applyAlignment="1">
      <alignment horizontal="center" vertical="center" textRotation="255" wrapText="1"/>
    </xf>
    <xf numFmtId="16" fontId="6" fillId="2" borderId="0" xfId="0" applyNumberFormat="1" applyFont="1" applyFill="1" applyAlignment="1">
      <alignment horizontal="center" vertical="center" wrapText="1"/>
    </xf>
    <xf numFmtId="0" fontId="6" fillId="0" borderId="0" xfId="0" applyFont="1" applyAlignment="1">
      <alignment horizontal="center"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2" fillId="0" borderId="0" xfId="0" applyFont="1"/>
    <xf numFmtId="0" fontId="6" fillId="9" borderId="1" xfId="0" applyFont="1" applyFill="1" applyBorder="1" applyAlignment="1">
      <alignment horizontal="center" vertical="center" wrapText="1"/>
    </xf>
    <xf numFmtId="0" fontId="6" fillId="0" borderId="1" xfId="0" applyFont="1" applyBorder="1" applyAlignment="1">
      <alignment horizontal="left" vertical="top" wrapText="1"/>
    </xf>
    <xf numFmtId="0" fontId="2" fillId="2" borderId="1" xfId="0" applyFont="1" applyFill="1" applyBorder="1"/>
    <xf numFmtId="0" fontId="6" fillId="2" borderId="1" xfId="0" applyFont="1" applyFill="1" applyBorder="1" applyAlignment="1">
      <alignment horizontal="left" vertical="top" wrapText="1"/>
    </xf>
    <xf numFmtId="16" fontId="6" fillId="6" borderId="1" xfId="0" applyNumberFormat="1"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2" fillId="2" borderId="1" xfId="0" applyFont="1" applyFill="1" applyBorder="1" applyAlignment="1">
      <alignment horizontal="justify" vertical="center" wrapText="1"/>
    </xf>
    <xf numFmtId="0" fontId="14" fillId="2" borderId="1" xfId="2" applyFill="1" applyBorder="1" applyAlignment="1">
      <alignment horizontal="justify" vertical="center" wrapText="1"/>
    </xf>
    <xf numFmtId="0" fontId="3" fillId="0" borderId="0" xfId="0" applyFont="1"/>
    <xf numFmtId="16" fontId="6"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16" fontId="6" fillId="4" borderId="1" xfId="0" applyNumberFormat="1" applyFont="1" applyFill="1" applyBorder="1" applyAlignment="1">
      <alignment horizontal="justify" vertical="center" wrapText="1"/>
    </xf>
    <xf numFmtId="16" fontId="6" fillId="10" borderId="1" xfId="0" applyNumberFormat="1" applyFont="1" applyFill="1" applyBorder="1" applyAlignment="1">
      <alignment horizontal="center" vertical="center" wrapText="1"/>
    </xf>
    <xf numFmtId="16" fontId="6" fillId="11" borderId="1" xfId="0" applyNumberFormat="1" applyFont="1" applyFill="1" applyBorder="1" applyAlignment="1">
      <alignment horizontal="center" vertical="center" wrapText="1"/>
    </xf>
    <xf numFmtId="165" fontId="6" fillId="11" borderId="1" xfId="0" applyNumberFormat="1" applyFont="1" applyFill="1" applyBorder="1" applyAlignment="1">
      <alignment horizontal="center" vertical="center" wrapText="1"/>
    </xf>
    <xf numFmtId="165" fontId="6" fillId="10" borderId="1" xfId="0" applyNumberFormat="1" applyFont="1" applyFill="1" applyBorder="1" applyAlignment="1">
      <alignment horizontal="center" vertical="center" wrapText="1"/>
    </xf>
    <xf numFmtId="16" fontId="6" fillId="10" borderId="1" xfId="0" applyNumberFormat="1" applyFont="1" applyFill="1" applyBorder="1" applyAlignment="1">
      <alignment horizontal="justify" vertical="center" wrapText="1"/>
    </xf>
    <xf numFmtId="16" fontId="6" fillId="11" borderId="1" xfId="0" applyNumberFormat="1" applyFont="1" applyFill="1" applyBorder="1" applyAlignment="1">
      <alignment horizontal="justify" vertical="center" wrapText="1"/>
    </xf>
    <xf numFmtId="16" fontId="6" fillId="10" borderId="7" xfId="0" applyNumberFormat="1" applyFont="1" applyFill="1" applyBorder="1" applyAlignment="1">
      <alignment horizontal="center" vertical="center" wrapText="1"/>
    </xf>
    <xf numFmtId="165" fontId="6" fillId="11" borderId="8" xfId="0" applyNumberFormat="1" applyFont="1" applyFill="1" applyBorder="1" applyAlignment="1">
      <alignment horizontal="center" vertical="center" wrapText="1"/>
    </xf>
    <xf numFmtId="16" fontId="0" fillId="10" borderId="1" xfId="0" applyNumberFormat="1" applyFill="1" applyBorder="1" applyAlignment="1">
      <alignment horizontal="center" vertical="center"/>
    </xf>
    <xf numFmtId="16" fontId="6" fillId="11" borderId="1" xfId="0" applyNumberFormat="1" applyFont="1" applyFill="1" applyBorder="1" applyAlignment="1">
      <alignment horizontal="center" vertical="center"/>
    </xf>
    <xf numFmtId="16" fontId="6" fillId="12" borderId="1" xfId="0" applyNumberFormat="1" applyFont="1" applyFill="1" applyBorder="1" applyAlignment="1">
      <alignment horizontal="center" vertical="center" wrapText="1"/>
    </xf>
    <xf numFmtId="165" fontId="6" fillId="12" borderId="1" xfId="0" applyNumberFormat="1" applyFont="1" applyFill="1" applyBorder="1" applyAlignment="1">
      <alignment horizontal="center" vertical="center" wrapText="1"/>
    </xf>
    <xf numFmtId="165" fontId="6" fillId="12" borderId="8" xfId="0" applyNumberFormat="1" applyFont="1" applyFill="1" applyBorder="1" applyAlignment="1">
      <alignment horizontal="center" vertical="center" wrapText="1"/>
    </xf>
    <xf numFmtId="16" fontId="6" fillId="12" borderId="1" xfId="0" applyNumberFormat="1" applyFont="1" applyFill="1" applyBorder="1" applyAlignment="1">
      <alignment horizontal="center" vertical="center"/>
    </xf>
    <xf numFmtId="16" fontId="6" fillId="12" borderId="1" xfId="0" applyNumberFormat="1" applyFont="1" applyFill="1" applyBorder="1" applyAlignment="1">
      <alignment horizontal="justify" vertical="center" wrapText="1"/>
    </xf>
    <xf numFmtId="16" fontId="6" fillId="13" borderId="1" xfId="0" applyNumberFormat="1" applyFont="1" applyFill="1" applyBorder="1" applyAlignment="1">
      <alignment horizontal="center" vertical="center" wrapText="1"/>
    </xf>
    <xf numFmtId="165" fontId="6" fillId="13" borderId="1" xfId="0" applyNumberFormat="1" applyFont="1" applyFill="1" applyBorder="1" applyAlignment="1">
      <alignment horizontal="center" vertical="center" wrapText="1"/>
    </xf>
    <xf numFmtId="16" fontId="6" fillId="13" borderId="1" xfId="0" applyNumberFormat="1" applyFont="1" applyFill="1" applyBorder="1" applyAlignment="1">
      <alignment horizontal="justify" vertical="center" wrapText="1"/>
    </xf>
    <xf numFmtId="165" fontId="6" fillId="6" borderId="1" xfId="0" applyNumberFormat="1" applyFont="1" applyFill="1" applyBorder="1" applyAlignment="1">
      <alignment horizontal="center" vertical="center" wrapText="1"/>
    </xf>
    <xf numFmtId="165" fontId="6" fillId="14" borderId="1" xfId="0" applyNumberFormat="1" applyFont="1" applyFill="1" applyBorder="1" applyAlignment="1">
      <alignment horizontal="center" vertical="center" wrapText="1"/>
    </xf>
    <xf numFmtId="16" fontId="6" fillId="14"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5" fontId="6" fillId="14" borderId="8" xfId="0" applyNumberFormat="1" applyFont="1" applyFill="1" applyBorder="1" applyAlignment="1">
      <alignment horizontal="center" vertical="center" wrapText="1"/>
    </xf>
    <xf numFmtId="16" fontId="6" fillId="15" borderId="1" xfId="0" applyNumberFormat="1" applyFont="1" applyFill="1" applyBorder="1" applyAlignment="1">
      <alignment horizontal="center" vertical="center" wrapText="1"/>
    </xf>
    <xf numFmtId="16" fontId="6" fillId="6" borderId="1" xfId="0" applyNumberFormat="1" applyFont="1" applyFill="1" applyBorder="1" applyAlignment="1">
      <alignment horizontal="justify" vertical="center" wrapText="1"/>
    </xf>
    <xf numFmtId="16" fontId="6" fillId="15" borderId="1" xfId="0" applyNumberFormat="1" applyFont="1" applyFill="1" applyBorder="1" applyAlignment="1">
      <alignment horizontal="justify" vertical="center" wrapText="1"/>
    </xf>
    <xf numFmtId="165" fontId="6" fillId="7" borderId="1" xfId="0" applyNumberFormat="1" applyFont="1" applyFill="1" applyBorder="1" applyAlignment="1">
      <alignment horizontal="center" vertical="center" wrapText="1"/>
    </xf>
    <xf numFmtId="16" fontId="6" fillId="7" borderId="1" xfId="0" applyNumberFormat="1" applyFont="1" applyFill="1" applyBorder="1" applyAlignment="1">
      <alignment horizontal="center" vertical="center" wrapText="1"/>
    </xf>
    <xf numFmtId="16" fontId="6" fillId="7" borderId="1" xfId="0" applyNumberFormat="1" applyFont="1" applyFill="1" applyBorder="1" applyAlignment="1">
      <alignment horizontal="justify" vertical="center" wrapText="1"/>
    </xf>
    <xf numFmtId="16" fontId="6" fillId="16" borderId="1" xfId="0" applyNumberFormat="1" applyFont="1" applyFill="1" applyBorder="1" applyAlignment="1">
      <alignment horizontal="center" vertical="center" wrapText="1"/>
    </xf>
    <xf numFmtId="165" fontId="6" fillId="16" borderId="1" xfId="0" applyNumberFormat="1" applyFont="1" applyFill="1" applyBorder="1" applyAlignment="1">
      <alignment horizontal="center" vertical="center" wrapText="1"/>
    </xf>
    <xf numFmtId="16" fontId="6" fillId="16" borderId="1" xfId="0" applyNumberFormat="1" applyFont="1" applyFill="1" applyBorder="1" applyAlignment="1">
      <alignment horizontal="justify" vertical="center" wrapText="1"/>
    </xf>
    <xf numFmtId="16" fontId="6" fillId="17" borderId="1" xfId="0" applyNumberFormat="1" applyFont="1" applyFill="1" applyBorder="1" applyAlignment="1">
      <alignment horizontal="center" vertical="center" wrapText="1"/>
    </xf>
    <xf numFmtId="165" fontId="6" fillId="17" borderId="1" xfId="0" applyNumberFormat="1" applyFont="1" applyFill="1" applyBorder="1" applyAlignment="1">
      <alignment horizontal="center" vertical="center" wrapText="1"/>
    </xf>
    <xf numFmtId="16" fontId="6" fillId="17" borderId="1" xfId="0" applyNumberFormat="1" applyFont="1" applyFill="1" applyBorder="1" applyAlignment="1">
      <alignment horizontal="center" vertical="center"/>
    </xf>
    <xf numFmtId="16" fontId="6" fillId="17" borderId="8" xfId="0" applyNumberFormat="1" applyFont="1" applyFill="1" applyBorder="1" applyAlignment="1">
      <alignment horizontal="center" vertical="center" wrapText="1"/>
    </xf>
    <xf numFmtId="0" fontId="6" fillId="17" borderId="0" xfId="0" applyFont="1" applyFill="1"/>
    <xf numFmtId="16" fontId="6" fillId="17" borderId="1" xfId="0" applyNumberFormat="1" applyFont="1" applyFill="1" applyBorder="1" applyAlignment="1">
      <alignment horizontal="justify" vertical="center" wrapText="1"/>
    </xf>
    <xf numFmtId="165" fontId="6" fillId="18" borderId="1" xfId="0" applyNumberFormat="1" applyFont="1" applyFill="1" applyBorder="1" applyAlignment="1">
      <alignment horizontal="center" vertical="center" wrapText="1"/>
    </xf>
    <xf numFmtId="16" fontId="6" fillId="18" borderId="1" xfId="0" applyNumberFormat="1" applyFont="1" applyFill="1" applyBorder="1" applyAlignment="1">
      <alignment horizontal="center" vertical="center" wrapText="1"/>
    </xf>
    <xf numFmtId="16" fontId="6" fillId="19" borderId="1" xfId="0" applyNumberFormat="1" applyFont="1" applyFill="1" applyBorder="1" applyAlignment="1">
      <alignment horizontal="center" vertical="center" wrapText="1"/>
    </xf>
    <xf numFmtId="16" fontId="6" fillId="18" borderId="8" xfId="0" applyNumberFormat="1" applyFont="1" applyFill="1" applyBorder="1" applyAlignment="1">
      <alignment horizontal="center" vertical="center" wrapText="1"/>
    </xf>
    <xf numFmtId="16" fontId="6" fillId="19" borderId="1" xfId="0" applyNumberFormat="1" applyFont="1" applyFill="1" applyBorder="1" applyAlignment="1">
      <alignment horizontal="justify" vertical="center" wrapText="1"/>
    </xf>
    <xf numFmtId="16" fontId="6" fillId="18" borderId="1" xfId="0" applyNumberFormat="1" applyFont="1" applyFill="1" applyBorder="1" applyAlignment="1">
      <alignment horizontal="justify" vertical="center" wrapText="1"/>
    </xf>
    <xf numFmtId="16" fontId="6" fillId="0" borderId="1" xfId="0" applyNumberFormat="1" applyFont="1" applyBorder="1" applyAlignment="1">
      <alignment horizontal="center" vertical="center" wrapText="1"/>
    </xf>
    <xf numFmtId="0" fontId="6" fillId="2" borderId="1" xfId="0" applyFont="1" applyFill="1" applyBorder="1" applyAlignment="1">
      <alignment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2" borderId="1" xfId="0" applyFont="1" applyFill="1" applyBorder="1" applyAlignment="1">
      <alignment horizontal="center" vertical="center" textRotation="255" wrapText="1"/>
    </xf>
    <xf numFmtId="0" fontId="6"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0" fontId="6" fillId="4"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7" fillId="2" borderId="1" xfId="0" applyFont="1" applyFill="1" applyBorder="1" applyAlignment="1">
      <alignment horizontal="center" vertical="center" textRotation="255" wrapText="1"/>
    </xf>
    <xf numFmtId="0" fontId="6" fillId="4" borderId="1" xfId="0" applyFont="1" applyFill="1" applyBorder="1" applyAlignment="1">
      <alignment horizontal="center" vertical="center"/>
    </xf>
    <xf numFmtId="0" fontId="6" fillId="4" borderId="8" xfId="0" applyFont="1" applyFill="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16" fontId="6" fillId="10" borderId="8" xfId="0" applyNumberFormat="1" applyFont="1" applyFill="1" applyBorder="1" applyAlignment="1">
      <alignment horizontal="center" vertical="center"/>
    </xf>
    <xf numFmtId="16" fontId="6" fillId="2" borderId="5" xfId="0" applyNumberFormat="1" applyFont="1" applyFill="1" applyBorder="1" applyAlignment="1">
      <alignment horizontal="center" vertical="center"/>
    </xf>
    <xf numFmtId="16" fontId="6" fillId="2" borderId="7" xfId="0" applyNumberFormat="1" applyFont="1" applyFill="1" applyBorder="1" applyAlignment="1">
      <alignment horizontal="center" vertical="center"/>
    </xf>
    <xf numFmtId="16" fontId="6" fillId="2" borderId="8" xfId="0" applyNumberFormat="1" applyFont="1" applyFill="1" applyBorder="1" applyAlignment="1">
      <alignment horizontal="center" vertical="center" wrapText="1"/>
    </xf>
    <xf numFmtId="16" fontId="6" fillId="2" borderId="5" xfId="0" applyNumberFormat="1" applyFont="1" applyFill="1" applyBorder="1" applyAlignment="1">
      <alignment horizontal="center" vertical="center" wrapText="1"/>
    </xf>
    <xf numFmtId="16" fontId="6" fillId="2" borderId="7" xfId="0" applyNumberFormat="1" applyFont="1" applyFill="1" applyBorder="1" applyAlignment="1">
      <alignment horizontal="center" vertical="center" wrapText="1"/>
    </xf>
    <xf numFmtId="0" fontId="11" fillId="2" borderId="5" xfId="0" applyFont="1" applyFill="1" applyBorder="1" applyAlignment="1">
      <alignment horizontal="center" vertical="center" textRotation="255" wrapText="1"/>
    </xf>
    <xf numFmtId="0" fontId="6" fillId="2" borderId="8" xfId="0" applyFont="1" applyFill="1" applyBorder="1" applyAlignment="1">
      <alignment wrapText="1"/>
    </xf>
    <xf numFmtId="0" fontId="6" fillId="2" borderId="5" xfId="0" applyFont="1" applyFill="1" applyBorder="1" applyAlignment="1">
      <alignment wrapText="1"/>
    </xf>
    <xf numFmtId="0" fontId="6" fillId="2" borderId="7" xfId="0" applyFont="1" applyFill="1" applyBorder="1" applyAlignment="1">
      <alignment wrapText="1"/>
    </xf>
    <xf numFmtId="0" fontId="6"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44">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
      <fill>
        <patternFill>
          <bgColor rgb="FF00B050"/>
        </patternFill>
      </fill>
    </dxf>
    <dxf>
      <fill>
        <patternFill>
          <bgColor rgb="FFFF0000"/>
        </patternFill>
      </fill>
    </dxf>
    <dxf>
      <fill>
        <patternFill>
          <bgColor rgb="FFFFC000"/>
        </patternFill>
      </fill>
    </dxf>
    <dxf>
      <fill>
        <patternFill>
          <bgColor rgb="FFC00000"/>
        </patternFill>
      </fill>
    </dxf>
  </dxfs>
  <tableStyles count="0" defaultTableStyle="TableStyleMedium9"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E519-4BB9-9151-EA51943811B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519-4BB9-9151-EA51943811B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E519-4BB9-9151-EA51943811B5}"/>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519-4BB9-9151-EA51943811B5}"/>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E519-4BB9-9151-EA51943811B5}"/>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E519-4BB9-9151-EA51943811B5}"/>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E519-4BB9-9151-EA51943811B5}"/>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E519-4BB9-9151-EA51943811B5}"/>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PLANEACIÓN Y CALIDAD'!$F$25:$F$28</c:f>
              <c:strCache>
                <c:ptCount val="4"/>
                <c:pt idx="0">
                  <c:v>Sí</c:v>
                </c:pt>
                <c:pt idx="1">
                  <c:v>No</c:v>
                </c:pt>
                <c:pt idx="2">
                  <c:v>Pendiente</c:v>
                </c:pt>
                <c:pt idx="3">
                  <c:v>Extemporáneo</c:v>
                </c:pt>
              </c:strCache>
            </c:strRef>
          </c:cat>
          <c:val>
            <c:numRef>
              <c:f>'P. PLANEACIÓN Y CALIDAD'!$G$25:$G$28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519-4BB9-9151-EA51943811B5}"/>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9396-416D-8588-C3BEC685822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396-416D-8588-C3BEC685822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9396-416D-8588-C3BEC685822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396-416D-8588-C3BEC685822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9396-416D-8588-C3BEC685822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9396-416D-8588-C3BEC685822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9396-416D-8588-C3BEC685822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9396-416D-8588-C3BEC6858223}"/>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ATECIÓN AL USUARIO'!$F$19:$F$22</c:f>
              <c:strCache>
                <c:ptCount val="4"/>
                <c:pt idx="0">
                  <c:v>Sí</c:v>
                </c:pt>
                <c:pt idx="1">
                  <c:v>No</c:v>
                </c:pt>
                <c:pt idx="2">
                  <c:v>Pendiente</c:v>
                </c:pt>
                <c:pt idx="3">
                  <c:v>Extemporáneo</c:v>
                </c:pt>
              </c:strCache>
            </c:strRef>
          </c:cat>
          <c:val>
            <c:numRef>
              <c:f>'P. ATECIÓN AL USUARIO'!$G$19:$G$22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396-416D-8588-C3BEC6858223}"/>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44E9-401D-912F-8359CB086B8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4E9-401D-912F-8359CB086B8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44E9-401D-912F-8359CB086B8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4E9-401D-912F-8359CB086B8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44E9-401D-912F-8359CB086B8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44E9-401D-912F-8359CB086B8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44E9-401D-912F-8359CB086B8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44E9-401D-912F-8359CB086B8A}"/>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Resumen!$B$4:$B$7</c:f>
              <c:strCache>
                <c:ptCount val="4"/>
                <c:pt idx="0">
                  <c:v>Sí</c:v>
                </c:pt>
                <c:pt idx="1">
                  <c:v>No</c:v>
                </c:pt>
                <c:pt idx="2">
                  <c:v>Pendiente</c:v>
                </c:pt>
                <c:pt idx="3">
                  <c:v>Extemporáneo</c:v>
                </c:pt>
              </c:strCache>
            </c:strRef>
          </c:cat>
          <c:val>
            <c:numRef>
              <c:f>Resumen!$C$4:$C$7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4E9-401D-912F-8359CB086B8A}"/>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F045-4BB9-ABF3-39D38ACEB09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045-4BB9-ABF3-39D38ACEB09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F045-4BB9-ABF3-39D38ACEB091}"/>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F045-4BB9-ABF3-39D38ACEB091}"/>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Resumen!$B$24:$B$25</c:f>
              <c:strCache>
                <c:ptCount val="2"/>
                <c:pt idx="0">
                  <c:v>Reportado</c:v>
                </c:pt>
                <c:pt idx="1">
                  <c:v>No reportado</c:v>
                </c:pt>
              </c:strCache>
            </c:strRef>
          </c:cat>
          <c:val>
            <c:numRef>
              <c:f>Resumen!$C$24:$C$25</c:f>
              <c:numCache>
                <c:formatCode>General</c:formatCode>
                <c:ptCount val="2"/>
                <c:pt idx="0">
                  <c:v>0</c:v>
                </c:pt>
                <c:pt idx="1">
                  <c:v>0</c:v>
                </c:pt>
              </c:numCache>
            </c:numRef>
          </c:val>
          <c:extLst>
            <c:ext xmlns:c16="http://schemas.microsoft.com/office/drawing/2014/chart" uri="{C3380CC4-5D6E-409C-BE32-E72D297353CC}">
              <c16:uniqueId val="{00000000-F045-4BB9-ABF3-39D38ACEB091}"/>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0A1B-41DD-A2B2-47F32D02E09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A1B-41DD-A2B2-47F32D02E09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0A1B-41DD-A2B2-47F32D02E09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A1B-41DD-A2B2-47F32D02E098}"/>
              </c:ext>
            </c:extLst>
          </c:dPt>
          <c:dLbls>
            <c:dLbl>
              <c:idx val="0"/>
              <c:spPr>
                <a:noFill/>
                <a:ln>
                  <a:noFill/>
                </a:ln>
                <a:effectLst/>
              </c:spPr>
              <c:txPr>
                <a:bodyPr rot="0" spcFirstLastPara="1" vertOverflow="ellipsis" vert="horz" wrap="square" anchor="ctr" anchorCtr="1"/>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0A1B-41DD-A2B2-47F32D02E098}"/>
                </c:ext>
              </c:extLst>
            </c:dLbl>
            <c:dLbl>
              <c:idx val="1"/>
              <c:spPr>
                <a:noFill/>
                <a:ln>
                  <a:noFill/>
                </a:ln>
                <a:effectLst/>
              </c:spPr>
              <c:txPr>
                <a:bodyPr rot="0" spcFirstLastPara="1" vertOverflow="ellipsis" vert="horz" wrap="square" anchor="ctr" anchorCtr="1"/>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0A1B-41DD-A2B2-47F32D02E098}"/>
                </c:ext>
              </c:extLst>
            </c:dLbl>
            <c:dLbl>
              <c:idx val="2"/>
              <c:spPr>
                <a:noFill/>
                <a:ln>
                  <a:noFill/>
                </a:ln>
                <a:effectLst/>
              </c:spPr>
              <c:txPr>
                <a:bodyPr rot="0" spcFirstLastPara="1" vertOverflow="ellipsis" vert="horz" wrap="square" anchor="ctr" anchorCtr="1"/>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0A1B-41DD-A2B2-47F32D02E098}"/>
                </c:ext>
              </c:extLst>
            </c:dLbl>
            <c:dLbl>
              <c:idx val="3"/>
              <c:spPr>
                <a:noFill/>
                <a:ln>
                  <a:noFill/>
                </a:ln>
                <a:effectLst/>
              </c:spPr>
              <c:txPr>
                <a:bodyPr rot="0" spcFirstLastPara="1" vertOverflow="ellipsis" vert="horz" wrap="square" anchor="ctr" anchorCtr="1"/>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0A1B-41DD-A2B2-47F32D02E098}"/>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GERENCIA!$F$28:$F$31</c:f>
              <c:strCache>
                <c:ptCount val="4"/>
                <c:pt idx="0">
                  <c:v>Sí</c:v>
                </c:pt>
                <c:pt idx="1">
                  <c:v>No</c:v>
                </c:pt>
                <c:pt idx="2">
                  <c:v>Pendiente</c:v>
                </c:pt>
                <c:pt idx="3">
                  <c:v>Extemporáneo</c:v>
                </c:pt>
              </c:strCache>
            </c:strRef>
          </c:cat>
          <c:val>
            <c:numRef>
              <c:f>GERENCIA!$G$28:$G$31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A1B-41DD-A2B2-47F32D02E098}"/>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C9F9-4740-9E9C-E0B435D3E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9F9-4740-9E9C-E0B435D3ECF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C9F9-4740-9E9C-E0B435D3ECF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9F9-4740-9E9C-E0B435D3ECF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O"/>
                </a:p>
              </c:txPr>
              <c:dLblPos val="bestFit"/>
              <c:showLegendKey val="0"/>
              <c:showVal val="1"/>
              <c:showCatName val="0"/>
              <c:showSerName val="0"/>
              <c:showPercent val="1"/>
              <c:showBubbleSize val="0"/>
              <c:extLst>
                <c:ext xmlns:c16="http://schemas.microsoft.com/office/drawing/2014/chart" uri="{C3380CC4-5D6E-409C-BE32-E72D297353CC}">
                  <c16:uniqueId val="{00000002-C9F9-4740-9E9C-E0B435D3ECF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1"/>
              <c:showCatName val="0"/>
              <c:showSerName val="0"/>
              <c:showPercent val="1"/>
              <c:showBubbleSize val="0"/>
              <c:extLst>
                <c:ext xmlns:c16="http://schemas.microsoft.com/office/drawing/2014/chart" uri="{C3380CC4-5D6E-409C-BE32-E72D297353CC}">
                  <c16:uniqueId val="{00000003-C9F9-4740-9E9C-E0B435D3ECF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1"/>
              <c:showCatName val="0"/>
              <c:showSerName val="0"/>
              <c:showPercent val="1"/>
              <c:showBubbleSize val="0"/>
              <c:extLst>
                <c:ext xmlns:c16="http://schemas.microsoft.com/office/drawing/2014/chart" uri="{C3380CC4-5D6E-409C-BE32-E72D297353CC}">
                  <c16:uniqueId val="{00000004-C9F9-4740-9E9C-E0B435D3ECF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1"/>
              <c:showCatName val="0"/>
              <c:showSerName val="0"/>
              <c:showPercent val="1"/>
              <c:showBubbleSize val="0"/>
              <c:extLst>
                <c:ext xmlns:c16="http://schemas.microsoft.com/office/drawing/2014/chart" uri="{C3380CC4-5D6E-409C-BE32-E72D297353CC}">
                  <c16:uniqueId val="{00000005-C9F9-4740-9E9C-E0B435D3ECF6}"/>
                </c:ext>
              </c:extLst>
            </c:dLbl>
            <c:spPr>
              <a:noFill/>
              <a:ln>
                <a:noFill/>
              </a:ln>
              <a:effectLst/>
            </c:sp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'P.GESTIÓN JURÍDICA'!$F$21:$F$24</c:f>
              <c:strCache>
                <c:ptCount val="4"/>
                <c:pt idx="0">
                  <c:v>Sí</c:v>
                </c:pt>
                <c:pt idx="1">
                  <c:v>No</c:v>
                </c:pt>
                <c:pt idx="2">
                  <c:v>Pendiente</c:v>
                </c:pt>
                <c:pt idx="3">
                  <c:v>Extemporáneo</c:v>
                </c:pt>
              </c:strCache>
            </c:strRef>
          </c:cat>
          <c:val>
            <c:numRef>
              <c:f>'P.GESTIÓN JURÍDICA'!$G$21:$G$24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9F9-4740-9E9C-E0B435D3ECF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4463-45C5-9B6E-062D799451D0}"/>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4463-45C5-9B6E-062D799451D0}"/>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4463-45C5-9B6E-062D799451D0}"/>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4463-45C5-9B6E-062D799451D0}"/>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4463-45C5-9B6E-062D799451D0}"/>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4463-45C5-9B6E-062D799451D0}"/>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4463-45C5-9B6E-062D799451D0}"/>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4463-45C5-9B6E-062D799451D0}"/>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'P.AT.FARMACÉUTICA'!$F$44:$F$47</c:f>
              <c:strCache>
                <c:ptCount val="4"/>
                <c:pt idx="0">
                  <c:v>Sí</c:v>
                </c:pt>
                <c:pt idx="1">
                  <c:v>No</c:v>
                </c:pt>
                <c:pt idx="2">
                  <c:v>Pendiente</c:v>
                </c:pt>
                <c:pt idx="3">
                  <c:v>Extemporáneo</c:v>
                </c:pt>
              </c:strCache>
            </c:strRef>
          </c:cat>
          <c:val>
            <c:numRef>
              <c:f>'P.AT.FARMACÉUTICA'!$G$44:$G$47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463-45C5-9B6E-062D799451D0}"/>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D6D0-4503-ABFF-BBFF4E6EA2B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D6D0-4503-ABFF-BBFF4E6EA2B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D6D0-4503-ABFF-BBFF4E6EA2B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D6D0-4503-ABFF-BBFF4E6EA2B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1-D6D0-4503-ABFF-BBFF4E6EA2B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D6D0-4503-ABFF-BBFF4E6EA2B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D6D0-4503-ABFF-BBFF4E6EA2B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7-D6D0-4503-ABFF-BBFF4E6EA2BD}"/>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'[2]P.CONTROL INTERNO'!$F$38:$F$41</c:f>
              <c:strCache>
                <c:ptCount val="4"/>
                <c:pt idx="0">
                  <c:v>Sí</c:v>
                </c:pt>
                <c:pt idx="1">
                  <c:v>No</c:v>
                </c:pt>
                <c:pt idx="2">
                  <c:v>Pendiente</c:v>
                </c:pt>
                <c:pt idx="3">
                  <c:v>Extemporáneo</c:v>
                </c:pt>
              </c:strCache>
            </c:strRef>
          </c:cat>
          <c:val>
            <c:numRef>
              <c:f>'[2]P.CONTROL INTERNO'!$G$38:$G$41</c:f>
              <c:numCache>
                <c:formatCode>General</c:formatCode>
                <c:ptCount val="4"/>
                <c:pt idx="0">
                  <c:v>3</c:v>
                </c:pt>
                <c:pt idx="1">
                  <c:v>1</c:v>
                </c:pt>
                <c:pt idx="2">
                  <c:v>0</c:v>
                </c:pt>
                <c:pt idx="3">
                  <c:v>0</c:v>
                </c:pt>
              </c:numCache>
            </c:numRef>
          </c:val>
          <c:extLst>
            <c:ext xmlns:c16="http://schemas.microsoft.com/office/drawing/2014/chart" uri="{C3380CC4-5D6E-409C-BE32-E72D297353CC}">
              <c16:uniqueId val="{00000008-D6D0-4503-ABFF-BBFF4E6EA2BD}"/>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880-41A0-A61B-892D1965DD1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880-41A0-A61B-892D1965DD1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880-41A0-A61B-892D1965DD1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880-41A0-A61B-892D1965DD1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B880-41A0-A61B-892D1965DD1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B880-41A0-A61B-892D1965DD1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B880-41A0-A61B-892D1965DD1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B880-41A0-A61B-892D1965DD13}"/>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'P.GESTIÓN FINANCIERA'!$F$151:$F$154</c:f>
              <c:strCache>
                <c:ptCount val="4"/>
                <c:pt idx="0">
                  <c:v>Sí</c:v>
                </c:pt>
                <c:pt idx="1">
                  <c:v>No</c:v>
                </c:pt>
                <c:pt idx="2">
                  <c:v>Pendiente</c:v>
                </c:pt>
                <c:pt idx="3">
                  <c:v>Extemporáneo</c:v>
                </c:pt>
              </c:strCache>
            </c:strRef>
          </c:cat>
          <c:val>
            <c:numRef>
              <c:f>'P.GESTIÓN FINANCIERA'!$G$151:$G$154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B880-41A0-A61B-892D1965DD13}"/>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9567-4BD2-9C59-1F0EDA51FFE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567-4BD2-9C59-1F0EDA51FFE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9567-4BD2-9C59-1F0EDA51FFE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567-4BD2-9C59-1F0EDA51FFE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9567-4BD2-9C59-1F0EDA51FFE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9567-4BD2-9C59-1F0EDA51FFE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9567-4BD2-9C59-1F0EDA51FFE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9567-4BD2-9C59-1F0EDA51FFE9}"/>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'P.SIST.INFORMACIÓN'!$F$99:$F$102</c:f>
              <c:strCache>
                <c:ptCount val="4"/>
                <c:pt idx="0">
                  <c:v>Sí</c:v>
                </c:pt>
                <c:pt idx="1">
                  <c:v>No</c:v>
                </c:pt>
                <c:pt idx="2">
                  <c:v>Pendiente</c:v>
                </c:pt>
                <c:pt idx="3">
                  <c:v>Extemporáneo</c:v>
                </c:pt>
              </c:strCache>
            </c:strRef>
          </c:cat>
          <c:val>
            <c:numRef>
              <c:f>'P.SIST.INFORMACIÓN'!$G$99:$G$102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567-4BD2-9C59-1F0EDA51FFE9}"/>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60F6-4BBB-9FCA-B6E924E3C8D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0F6-4BBB-9FCA-B6E924E3C8D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60F6-4BBB-9FCA-B6E924E3C8D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0F6-4BBB-9FCA-B6E924E3C8D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60F6-4BBB-9FCA-B6E924E3C8D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60F6-4BBB-9FCA-B6E924E3C8D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60F6-4BBB-9FCA-B6E924E3C8D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60F6-4BBB-9FCA-B6E924E3C8DA}"/>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'P.GESTIÓN AMBIENTE FÍSICO'!$F$35:$F$38</c:f>
              <c:strCache>
                <c:ptCount val="4"/>
                <c:pt idx="0">
                  <c:v>Sí</c:v>
                </c:pt>
                <c:pt idx="1">
                  <c:v>No</c:v>
                </c:pt>
                <c:pt idx="2">
                  <c:v>Pendiente</c:v>
                </c:pt>
                <c:pt idx="3">
                  <c:v>Extemporáneo</c:v>
                </c:pt>
              </c:strCache>
            </c:strRef>
          </c:cat>
          <c:val>
            <c:numRef>
              <c:f>'P.GESTIÓN AMBIENTE FÍSICO'!$G$35:$G$38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0F6-4BBB-9FCA-B6E924E3C8DA}"/>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EE0D-4132-8624-A95160624D1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EE0D-4132-8624-A95160624D1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EE0D-4132-8624-A95160624D1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EE0D-4132-8624-A95160624D18}"/>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2-EE0D-4132-8624-A95160624D1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3-EE0D-4132-8624-A95160624D1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4-EE0D-4132-8624-A95160624D1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1"/>
              <c:showCatName val="1"/>
              <c:showSerName val="0"/>
              <c:showPercent val="1"/>
              <c:showBubbleSize val="0"/>
              <c:extLst>
                <c:ext xmlns:c16="http://schemas.microsoft.com/office/drawing/2014/chart" uri="{C3380CC4-5D6E-409C-BE32-E72D297353CC}">
                  <c16:uniqueId val="{00000005-EE0D-4132-8624-A95160624D18}"/>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 GESTIÓN TH'!$F$18:$F$21</c:f>
              <c:strCache>
                <c:ptCount val="4"/>
                <c:pt idx="0">
                  <c:v>Sí</c:v>
                </c:pt>
                <c:pt idx="1">
                  <c:v>No</c:v>
                </c:pt>
                <c:pt idx="2">
                  <c:v>Pendiente</c:v>
                </c:pt>
                <c:pt idx="3">
                  <c:v>Extemporáneo</c:v>
                </c:pt>
              </c:strCache>
            </c:strRef>
          </c:cat>
          <c:val>
            <c:numRef>
              <c:f>'P. GESTIÓN TH'!$G$18:$G$21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E0D-4132-8624-A95160624D18}"/>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369372</xdr:colOff>
      <xdr:row>4</xdr:row>
      <xdr:rowOff>19050</xdr:rowOff>
    </xdr:to>
    <xdr:pic>
      <xdr:nvPicPr>
        <xdr:cNvPr id="19614" name="Imagen 3">
          <a:extLst>
            <a:ext uri="{FF2B5EF4-FFF2-40B4-BE49-F238E27FC236}">
              <a16:creationId xmlns:a16="http://schemas.microsoft.com/office/drawing/2014/main" id="{00000000-0008-0000-0300-00009E4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305542</xdr:colOff>
      <xdr:row>20</xdr:row>
      <xdr:rowOff>13854</xdr:rowOff>
    </xdr:from>
    <xdr:to>
      <xdr:col>4</xdr:col>
      <xdr:colOff>337704</xdr:colOff>
      <xdr:row>38</xdr:row>
      <xdr:rowOff>85106</xdr:rowOff>
    </xdr:to>
    <xdr:graphicFrame macro="">
      <xdr:nvGraphicFramePr>
        <xdr:cNvPr id="2" name="Gráfico 1">
          <a:extLst>
            <a:ext uri="{FF2B5EF4-FFF2-40B4-BE49-F238E27FC236}">
              <a16:creationId xmlns:a16="http://schemas.microsoft.com/office/drawing/2014/main" id="{02C290A1-FADC-488B-AB12-DA67984F64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A00-0000956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181840</xdr:colOff>
      <xdr:row>13</xdr:row>
      <xdr:rowOff>88075</xdr:rowOff>
    </xdr:from>
    <xdr:to>
      <xdr:col>3</xdr:col>
      <xdr:colOff>1352054</xdr:colOff>
      <xdr:row>32</xdr:row>
      <xdr:rowOff>10885</xdr:rowOff>
    </xdr:to>
    <xdr:graphicFrame macro="">
      <xdr:nvGraphicFramePr>
        <xdr:cNvPr id="2" name="Gráfico 1">
          <a:extLst>
            <a:ext uri="{FF2B5EF4-FFF2-40B4-BE49-F238E27FC236}">
              <a16:creationId xmlns:a16="http://schemas.microsoft.com/office/drawing/2014/main" id="{5B23CE93-84C3-4E65-A82F-26960350A1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381000</xdr:colOff>
      <xdr:row>0</xdr:row>
      <xdr:rowOff>9525</xdr:rowOff>
    </xdr:from>
    <xdr:to>
      <xdr:col>10</xdr:col>
      <xdr:colOff>381000</xdr:colOff>
      <xdr:row>17</xdr:row>
      <xdr:rowOff>0</xdr:rowOff>
    </xdr:to>
    <xdr:graphicFrame macro="">
      <xdr:nvGraphicFramePr>
        <xdr:cNvPr id="2" name="Gráfico 1">
          <a:extLst>
            <a:ext uri="{FF2B5EF4-FFF2-40B4-BE49-F238E27FC236}">
              <a16:creationId xmlns:a16="http://schemas.microsoft.com/office/drawing/2014/main" id="{B2697D7A-B77E-4764-91CD-248FD0199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381000</xdr:colOff>
      <xdr:row>17</xdr:row>
      <xdr:rowOff>104775</xdr:rowOff>
    </xdr:from>
    <xdr:to>
      <xdr:col>10</xdr:col>
      <xdr:colOff>381000</xdr:colOff>
      <xdr:row>34</xdr:row>
      <xdr:rowOff>95250</xdr:rowOff>
    </xdr:to>
    <xdr:graphicFrame macro="">
      <xdr:nvGraphicFramePr>
        <xdr:cNvPr id="3" name="Gráfico 2">
          <a:extLst>
            <a:ext uri="{FF2B5EF4-FFF2-40B4-BE49-F238E27FC236}">
              <a16:creationId xmlns:a16="http://schemas.microsoft.com/office/drawing/2014/main" id="{77080B39-C2F1-487A-8625-3D4E91B404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27781" name="Imagen 3">
          <a:extLst>
            <a:ext uri="{FF2B5EF4-FFF2-40B4-BE49-F238E27FC236}">
              <a16:creationId xmlns:a16="http://schemas.microsoft.com/office/drawing/2014/main" id="{00000000-0008-0000-0B00-0000856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478724</xdr:colOff>
      <xdr:row>25</xdr:row>
      <xdr:rowOff>50965</xdr:rowOff>
    </xdr:from>
    <xdr:to>
      <xdr:col>3</xdr:col>
      <xdr:colOff>1648938</xdr:colOff>
      <xdr:row>43</xdr:row>
      <xdr:rowOff>122217</xdr:rowOff>
    </xdr:to>
    <xdr:graphicFrame macro="">
      <xdr:nvGraphicFramePr>
        <xdr:cNvPr id="2" name="Gráfico 1">
          <a:extLst>
            <a:ext uri="{FF2B5EF4-FFF2-40B4-BE49-F238E27FC236}">
              <a16:creationId xmlns:a16="http://schemas.microsoft.com/office/drawing/2014/main" id="{8546E52D-AE8F-4752-9803-8E86DF9C2E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600-00009B5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321469</xdr:colOff>
      <xdr:row>15</xdr:row>
      <xdr:rowOff>69056</xdr:rowOff>
    </xdr:from>
    <xdr:to>
      <xdr:col>4</xdr:col>
      <xdr:colOff>35719</xdr:colOff>
      <xdr:row>33</xdr:row>
      <xdr:rowOff>109537</xdr:rowOff>
    </xdr:to>
    <xdr:graphicFrame macro="">
      <xdr:nvGraphicFramePr>
        <xdr:cNvPr id="2" name="Gráfico 1">
          <a:extLst>
            <a:ext uri="{FF2B5EF4-FFF2-40B4-BE49-F238E27FC236}">
              <a16:creationId xmlns:a16="http://schemas.microsoft.com/office/drawing/2014/main" id="{D804E0C6-2439-4E82-AC91-F97026222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23950" cy="531019"/>
    <xdr:pic>
      <xdr:nvPicPr>
        <xdr:cNvPr id="2" name="Imagen 3">
          <a:extLst>
            <a:ext uri="{FF2B5EF4-FFF2-40B4-BE49-F238E27FC236}">
              <a16:creationId xmlns:a16="http://schemas.microsoft.com/office/drawing/2014/main" id="{00000000-0008-0000-0700-000097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123950"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291702</xdr:colOff>
      <xdr:row>41</xdr:row>
      <xdr:rowOff>80963</xdr:rowOff>
    </xdr:from>
    <xdr:to>
      <xdr:col>3</xdr:col>
      <xdr:colOff>1446609</xdr:colOff>
      <xdr:row>59</xdr:row>
      <xdr:rowOff>38101</xdr:rowOff>
    </xdr:to>
    <xdr:graphicFrame macro="">
      <xdr:nvGraphicFramePr>
        <xdr:cNvPr id="3" name="Gráfico 2">
          <a:extLst>
            <a:ext uri="{FF2B5EF4-FFF2-40B4-BE49-F238E27FC236}">
              <a16:creationId xmlns:a16="http://schemas.microsoft.com/office/drawing/2014/main" id="{4B4BAE7A-8F45-435D-B36E-8599799A99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771525</xdr:colOff>
      <xdr:row>4</xdr:row>
      <xdr:rowOff>19050</xdr:rowOff>
    </xdr:to>
    <xdr:pic>
      <xdr:nvPicPr>
        <xdr:cNvPr id="4" name="Imagen 3">
          <a:extLst>
            <a:ext uri="{FF2B5EF4-FFF2-40B4-BE49-F238E27FC236}">
              <a16:creationId xmlns:a16="http://schemas.microsoft.com/office/drawing/2014/main" id="{ECACC3B7-7BF6-41D3-994E-0BB46D2EEE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85725"/>
          <a:ext cx="1125311"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45398</xdr:colOff>
      <xdr:row>36</xdr:row>
      <xdr:rowOff>104775</xdr:rowOff>
    </xdr:from>
    <xdr:to>
      <xdr:col>4</xdr:col>
      <xdr:colOff>85725</xdr:colOff>
      <xdr:row>60</xdr:row>
      <xdr:rowOff>19049</xdr:rowOff>
    </xdr:to>
    <xdr:graphicFrame macro="">
      <xdr:nvGraphicFramePr>
        <xdr:cNvPr id="5" name="Gráfico 4">
          <a:extLst>
            <a:ext uri="{FF2B5EF4-FFF2-40B4-BE49-F238E27FC236}">
              <a16:creationId xmlns:a16="http://schemas.microsoft.com/office/drawing/2014/main" id="{A5668143-54A7-4514-BF3C-3FBA04F8E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1133475</xdr:colOff>
      <xdr:row>4</xdr:row>
      <xdr:rowOff>28575</xdr:rowOff>
    </xdr:to>
    <xdr:pic>
      <xdr:nvPicPr>
        <xdr:cNvPr id="2" name="Imagen 3">
          <a:extLst>
            <a:ext uri="{FF2B5EF4-FFF2-40B4-BE49-F238E27FC236}">
              <a16:creationId xmlns:a16="http://schemas.microsoft.com/office/drawing/2014/main" id="{00000000-0008-0000-0200-0000754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525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506015</xdr:colOff>
      <xdr:row>144</xdr:row>
      <xdr:rowOff>80963</xdr:rowOff>
    </xdr:from>
    <xdr:to>
      <xdr:col>3</xdr:col>
      <xdr:colOff>1660922</xdr:colOff>
      <xdr:row>162</xdr:row>
      <xdr:rowOff>38100</xdr:rowOff>
    </xdr:to>
    <xdr:graphicFrame macro="">
      <xdr:nvGraphicFramePr>
        <xdr:cNvPr id="3" name="Gráfico 2">
          <a:extLst>
            <a:ext uri="{FF2B5EF4-FFF2-40B4-BE49-F238E27FC236}">
              <a16:creationId xmlns:a16="http://schemas.microsoft.com/office/drawing/2014/main" id="{510E1F5E-A241-4EA6-BBB1-6838C4A01A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256117</xdr:colOff>
      <xdr:row>4</xdr:row>
      <xdr:rowOff>19050</xdr:rowOff>
    </xdr:to>
    <xdr:pic>
      <xdr:nvPicPr>
        <xdr:cNvPr id="3" name="Imagen 3">
          <a:extLst>
            <a:ext uri="{FF2B5EF4-FFF2-40B4-BE49-F238E27FC236}">
              <a16:creationId xmlns:a16="http://schemas.microsoft.com/office/drawing/2014/main" id="{00000000-0008-0000-0500-00009C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751417</xdr:colOff>
      <xdr:row>98</xdr:row>
      <xdr:rowOff>127000</xdr:rowOff>
    </xdr:from>
    <xdr:to>
      <xdr:col>4</xdr:col>
      <xdr:colOff>666751</xdr:colOff>
      <xdr:row>114</xdr:row>
      <xdr:rowOff>64557</xdr:rowOff>
    </xdr:to>
    <xdr:graphicFrame macro="">
      <xdr:nvGraphicFramePr>
        <xdr:cNvPr id="2" name="Gráfico 1">
          <a:extLst>
            <a:ext uri="{FF2B5EF4-FFF2-40B4-BE49-F238E27FC236}">
              <a16:creationId xmlns:a16="http://schemas.microsoft.com/office/drawing/2014/main" id="{413C3A72-538B-4C55-9793-3AA6EFEC44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900-0000966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478723</xdr:colOff>
      <xdr:row>27</xdr:row>
      <xdr:rowOff>100446</xdr:rowOff>
    </xdr:from>
    <xdr:to>
      <xdr:col>3</xdr:col>
      <xdr:colOff>1648937</xdr:colOff>
      <xdr:row>46</xdr:row>
      <xdr:rowOff>23256</xdr:rowOff>
    </xdr:to>
    <xdr:graphicFrame macro="">
      <xdr:nvGraphicFramePr>
        <xdr:cNvPr id="2" name="Gráfico 1">
          <a:extLst>
            <a:ext uri="{FF2B5EF4-FFF2-40B4-BE49-F238E27FC236}">
              <a16:creationId xmlns:a16="http://schemas.microsoft.com/office/drawing/2014/main" id="{D9DFD5B2-3E7D-4C28-A52C-3D4366AEDC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2" name="Imagen 3">
          <a:extLst>
            <a:ext uri="{FF2B5EF4-FFF2-40B4-BE49-F238E27FC236}">
              <a16:creationId xmlns:a16="http://schemas.microsoft.com/office/drawing/2014/main" id="{00000000-0008-0000-0400-00008D5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453983</xdr:colOff>
      <xdr:row>14</xdr:row>
      <xdr:rowOff>13855</xdr:rowOff>
    </xdr:from>
    <xdr:to>
      <xdr:col>3</xdr:col>
      <xdr:colOff>1624197</xdr:colOff>
      <xdr:row>32</xdr:row>
      <xdr:rowOff>85107</xdr:rowOff>
    </xdr:to>
    <xdr:graphicFrame macro="">
      <xdr:nvGraphicFramePr>
        <xdr:cNvPr id="3" name="Gráfico 2">
          <a:extLst>
            <a:ext uri="{FF2B5EF4-FFF2-40B4-BE49-F238E27FC236}">
              <a16:creationId xmlns:a16="http://schemas.microsoft.com/office/drawing/2014/main" id="{EEFC24FD-4431-4071-8E00-9E7C8C4BFB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LISTADO GENERAL"/>
      <sheetName val="P.GESTIÓN FINANCIERA"/>
      <sheetName val="P. PLANEACIÓN Y CALIDAD"/>
      <sheetName val="P. GESTIÓN TH"/>
      <sheetName val="P.SIST.INFORMACIÓN"/>
      <sheetName val="P.GESTIÓN JURÍDICA"/>
      <sheetName val="P.AT.FARMACÉUTICA"/>
      <sheetName val="P.CONTROL INTERNO"/>
      <sheetName val="P.GESTIÓN AMBIENTE FÍSICO"/>
      <sheetName val="P. ATECIÓN AL USUARIO"/>
      <sheetName val="GERENCIA"/>
      <sheetName val="F_01CI-1 (2)"/>
    </sheetNames>
    <sheetDataSet>
      <sheetData sheetId="0">
        <row r="5">
          <cell r="B5">
            <v>42914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ONTROL INTERNO"/>
    </sheetNames>
    <sheetDataSet>
      <sheetData sheetId="0">
        <row r="38">
          <cell r="F38" t="str">
            <v>Sí</v>
          </cell>
          <cell r="G38">
            <v>3</v>
          </cell>
        </row>
        <row r="39">
          <cell r="F39" t="str">
            <v>No</v>
          </cell>
          <cell r="G39">
            <v>1</v>
          </cell>
        </row>
        <row r="40">
          <cell r="F40" t="str">
            <v>Pendiente</v>
          </cell>
          <cell r="G40">
            <v>0</v>
          </cell>
        </row>
        <row r="41">
          <cell r="F41" t="str">
            <v>Extemporáneo</v>
          </cell>
          <cell r="G41">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about:blank"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B1:N69"/>
  <sheetViews>
    <sheetView tabSelected="1" zoomScale="77" zoomScaleNormal="77" workbookViewId="0">
      <selection activeCell="H38" sqref="H38"/>
    </sheetView>
  </sheetViews>
  <sheetFormatPr baseColWidth="10" defaultColWidth="11.42578125" defaultRowHeight="12" x14ac:dyDescent="0.2"/>
  <cols>
    <col min="1" max="1" width="1.7109375" style="1" customWidth="1"/>
    <col min="2" max="2" width="11.28515625" style="2" customWidth="1"/>
    <col min="3" max="3" width="31.5703125" style="2" customWidth="1"/>
    <col min="4" max="4" width="25.28515625" style="2" customWidth="1"/>
    <col min="5" max="5" width="17.5703125" style="2" customWidth="1"/>
    <col min="6" max="6" width="30.85546875" style="2" customWidth="1"/>
    <col min="7" max="7" width="15.140625" style="2" customWidth="1"/>
    <col min="8" max="8" width="21.7109375" style="2" customWidth="1"/>
    <col min="9" max="9" width="12.28515625" style="2" customWidth="1"/>
    <col min="10" max="10" width="19.140625" style="2" customWidth="1"/>
    <col min="11" max="11" width="18.7109375" style="2" customWidth="1"/>
    <col min="12" max="12" width="1.28515625" style="2" customWidth="1"/>
    <col min="13" max="13" width="29.5703125" style="2" customWidth="1"/>
    <col min="14" max="14" width="23.7109375" style="1" customWidth="1"/>
    <col min="15" max="16384" width="11.42578125" style="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40.5" customHeight="1" x14ac:dyDescent="0.2">
      <c r="B6" s="10" t="s">
        <v>2</v>
      </c>
      <c r="C6" s="10" t="s">
        <v>7</v>
      </c>
      <c r="D6" s="10" t="s">
        <v>11</v>
      </c>
      <c r="E6" s="10" t="s">
        <v>8</v>
      </c>
      <c r="F6" s="10" t="s">
        <v>56</v>
      </c>
      <c r="G6" s="10" t="s">
        <v>83</v>
      </c>
      <c r="H6" s="10" t="s">
        <v>9</v>
      </c>
      <c r="I6" s="10" t="s">
        <v>10</v>
      </c>
      <c r="J6" s="10" t="s">
        <v>12</v>
      </c>
      <c r="K6" s="10" t="s">
        <v>13</v>
      </c>
      <c r="M6" s="10" t="s">
        <v>262</v>
      </c>
      <c r="N6" s="10" t="s">
        <v>201</v>
      </c>
    </row>
    <row r="7" spans="2:14" s="4" customFormat="1" ht="24" x14ac:dyDescent="0.2">
      <c r="B7" s="149" t="s">
        <v>213</v>
      </c>
      <c r="C7" s="5" t="s">
        <v>147</v>
      </c>
      <c r="D7" s="22" t="s">
        <v>91</v>
      </c>
      <c r="E7" s="5" t="s">
        <v>15</v>
      </c>
      <c r="F7" s="97">
        <v>43861</v>
      </c>
      <c r="G7" s="19"/>
      <c r="H7" s="5" t="s">
        <v>109</v>
      </c>
      <c r="I7" s="5">
        <v>1</v>
      </c>
      <c r="J7" s="5" t="s">
        <v>226</v>
      </c>
      <c r="K7" s="5" t="s">
        <v>249</v>
      </c>
      <c r="L7" s="13"/>
      <c r="M7" s="5" t="s">
        <v>226</v>
      </c>
    </row>
    <row r="8" spans="2:14" s="4" customFormat="1" ht="24" x14ac:dyDescent="0.2">
      <c r="B8" s="149"/>
      <c r="C8" s="5" t="s">
        <v>196</v>
      </c>
      <c r="D8" s="22" t="s">
        <v>91</v>
      </c>
      <c r="E8" s="5" t="s">
        <v>15</v>
      </c>
      <c r="F8" s="97">
        <v>43861</v>
      </c>
      <c r="G8" s="19"/>
      <c r="H8" s="5" t="s">
        <v>109</v>
      </c>
      <c r="I8" s="5">
        <v>1</v>
      </c>
      <c r="J8" s="5" t="s">
        <v>226</v>
      </c>
      <c r="K8" s="5" t="s">
        <v>249</v>
      </c>
      <c r="L8" s="13"/>
      <c r="M8" s="5" t="s">
        <v>226</v>
      </c>
    </row>
    <row r="9" spans="2:14" s="4" customFormat="1" ht="24" x14ac:dyDescent="0.2">
      <c r="B9" s="149"/>
      <c r="C9" s="5" t="s">
        <v>197</v>
      </c>
      <c r="D9" s="22" t="s">
        <v>91</v>
      </c>
      <c r="E9" s="5" t="s">
        <v>38</v>
      </c>
      <c r="F9" s="97">
        <v>43861</v>
      </c>
      <c r="G9" s="19"/>
      <c r="H9" s="5" t="s">
        <v>109</v>
      </c>
      <c r="I9" s="5">
        <v>1</v>
      </c>
      <c r="J9" s="5" t="s">
        <v>226</v>
      </c>
      <c r="K9" s="5" t="s">
        <v>247</v>
      </c>
      <c r="L9" s="13"/>
      <c r="M9" s="5" t="s">
        <v>226</v>
      </c>
    </row>
    <row r="10" spans="2:14" s="4" customFormat="1" x14ac:dyDescent="0.2">
      <c r="B10" s="149"/>
      <c r="C10" s="150" t="s">
        <v>90</v>
      </c>
      <c r="D10" s="151" t="s">
        <v>91</v>
      </c>
      <c r="E10" s="5" t="s">
        <v>88</v>
      </c>
      <c r="F10" s="97">
        <v>43840</v>
      </c>
      <c r="G10" s="19"/>
      <c r="H10" s="5" t="s">
        <v>109</v>
      </c>
      <c r="I10" s="5">
        <v>1</v>
      </c>
      <c r="J10" s="150" t="s">
        <v>243</v>
      </c>
      <c r="K10" s="150" t="s">
        <v>243</v>
      </c>
      <c r="L10" s="13"/>
      <c r="M10" s="150" t="s">
        <v>226</v>
      </c>
    </row>
    <row r="11" spans="2:14" s="4" customFormat="1" x14ac:dyDescent="0.2">
      <c r="B11" s="149"/>
      <c r="C11" s="150"/>
      <c r="D11" s="151"/>
      <c r="E11" s="5" t="s">
        <v>88</v>
      </c>
      <c r="F11" s="112">
        <v>43961</v>
      </c>
      <c r="G11" s="19"/>
      <c r="H11" s="5" t="s">
        <v>109</v>
      </c>
      <c r="I11" s="5">
        <v>1</v>
      </c>
      <c r="J11" s="150"/>
      <c r="K11" s="150"/>
      <c r="L11" s="13"/>
      <c r="M11" s="150"/>
    </row>
    <row r="12" spans="2:14" s="4" customFormat="1" x14ac:dyDescent="0.2">
      <c r="B12" s="149"/>
      <c r="C12" s="150"/>
      <c r="D12" s="151"/>
      <c r="E12" s="5" t="s">
        <v>88</v>
      </c>
      <c r="F12" s="129">
        <v>44084</v>
      </c>
      <c r="G12" s="19"/>
      <c r="H12" s="5" t="s">
        <v>109</v>
      </c>
      <c r="I12" s="5">
        <v>1</v>
      </c>
      <c r="J12" s="150"/>
      <c r="K12" s="150"/>
      <c r="L12" s="13"/>
      <c r="M12" s="150"/>
    </row>
    <row r="13" spans="2:14" s="4" customFormat="1" ht="48" x14ac:dyDescent="0.2">
      <c r="B13" s="149"/>
      <c r="C13" s="5" t="s">
        <v>100</v>
      </c>
      <c r="D13" s="22" t="s">
        <v>98</v>
      </c>
      <c r="E13" s="5" t="s">
        <v>150</v>
      </c>
      <c r="F13" s="19" t="s">
        <v>189</v>
      </c>
      <c r="G13" s="19"/>
      <c r="H13" s="5" t="s">
        <v>108</v>
      </c>
      <c r="I13" s="5">
        <v>1</v>
      </c>
      <c r="J13" s="5" t="s">
        <v>226</v>
      </c>
      <c r="K13" s="5" t="s">
        <v>248</v>
      </c>
      <c r="L13" s="13"/>
      <c r="M13" s="5" t="s">
        <v>226</v>
      </c>
    </row>
    <row r="14" spans="2:14" s="4" customFormat="1" ht="36" x14ac:dyDescent="0.2">
      <c r="B14" s="149"/>
      <c r="C14" s="5" t="s">
        <v>104</v>
      </c>
      <c r="D14" s="22" t="s">
        <v>41</v>
      </c>
      <c r="E14" s="5" t="s">
        <v>38</v>
      </c>
      <c r="F14" s="98">
        <v>43889</v>
      </c>
      <c r="G14" s="19"/>
      <c r="H14" s="5" t="s">
        <v>42</v>
      </c>
      <c r="I14" s="5">
        <v>1</v>
      </c>
      <c r="J14" s="5" t="s">
        <v>226</v>
      </c>
      <c r="K14" s="5" t="s">
        <v>248</v>
      </c>
      <c r="L14" s="13"/>
      <c r="M14" s="5" t="s">
        <v>226</v>
      </c>
    </row>
    <row r="15" spans="2:14" s="4" customFormat="1" ht="36" x14ac:dyDescent="0.2">
      <c r="B15" s="149"/>
      <c r="C15" s="79" t="s">
        <v>298</v>
      </c>
      <c r="D15" s="22" t="s">
        <v>41</v>
      </c>
      <c r="E15" s="5" t="s">
        <v>38</v>
      </c>
      <c r="F15" s="107">
        <v>43931</v>
      </c>
      <c r="G15" s="19"/>
      <c r="H15" s="5" t="s">
        <v>297</v>
      </c>
      <c r="I15" s="5">
        <v>1</v>
      </c>
      <c r="J15" s="5" t="s">
        <v>226</v>
      </c>
      <c r="K15" s="5" t="s">
        <v>126</v>
      </c>
      <c r="L15" s="13"/>
      <c r="M15" s="5" t="s">
        <v>226</v>
      </c>
    </row>
    <row r="16" spans="2:14" s="4" customFormat="1" ht="24" x14ac:dyDescent="0.2">
      <c r="B16" s="149"/>
      <c r="C16" s="5" t="s">
        <v>102</v>
      </c>
      <c r="D16" s="22" t="s">
        <v>91</v>
      </c>
      <c r="E16" s="5" t="s">
        <v>38</v>
      </c>
      <c r="F16" s="93">
        <v>43915</v>
      </c>
      <c r="G16" s="19"/>
      <c r="H16" s="5" t="s">
        <v>109</v>
      </c>
      <c r="I16" s="5">
        <v>1</v>
      </c>
      <c r="J16" s="5" t="s">
        <v>226</v>
      </c>
      <c r="K16" s="5" t="s">
        <v>249</v>
      </c>
      <c r="L16" s="13"/>
      <c r="M16" s="5" t="s">
        <v>226</v>
      </c>
    </row>
    <row r="17" spans="2:13" s="4" customFormat="1" ht="38.25" customHeight="1" x14ac:dyDescent="0.2">
      <c r="B17" s="149"/>
      <c r="C17" s="5" t="s">
        <v>37</v>
      </c>
      <c r="D17" s="22" t="s">
        <v>25</v>
      </c>
      <c r="E17" s="5" t="s">
        <v>38</v>
      </c>
      <c r="F17" s="98">
        <v>43876</v>
      </c>
      <c r="G17" s="19"/>
      <c r="H17" s="5" t="s">
        <v>31</v>
      </c>
      <c r="I17" s="5">
        <v>1</v>
      </c>
      <c r="J17" s="5" t="s">
        <v>226</v>
      </c>
      <c r="K17" s="5" t="s">
        <v>226</v>
      </c>
      <c r="L17" s="13"/>
      <c r="M17" s="5" t="s">
        <v>54</v>
      </c>
    </row>
    <row r="18" spans="2:13" ht="6" customHeight="1" x14ac:dyDescent="0.2">
      <c r="F18" s="35"/>
    </row>
    <row r="19" spans="2:13" s="3" customFormat="1" ht="63.75" customHeight="1" x14ac:dyDescent="0.2">
      <c r="B19" s="152" t="s">
        <v>112</v>
      </c>
      <c r="C19" s="153"/>
      <c r="D19" s="153"/>
      <c r="E19" s="153"/>
      <c r="F19" s="153"/>
      <c r="G19" s="153"/>
      <c r="H19" s="154"/>
      <c r="I19" s="155" t="s">
        <v>0</v>
      </c>
      <c r="J19" s="156"/>
      <c r="K19" s="156"/>
      <c r="L19" s="16"/>
      <c r="M19" s="16"/>
    </row>
    <row r="20" spans="2:13" ht="5.25" customHeight="1" x14ac:dyDescent="0.2"/>
    <row r="25" spans="2:13" x14ac:dyDescent="0.2">
      <c r="F25" s="44" t="s">
        <v>209</v>
      </c>
      <c r="G25" s="2">
        <f>COUNTIF($G$7:$G$17,"Sí")</f>
        <v>0</v>
      </c>
    </row>
    <row r="26" spans="2:13" x14ac:dyDescent="0.2">
      <c r="F26" s="45" t="s">
        <v>210</v>
      </c>
      <c r="G26" s="2">
        <f>COUNTIF($G$7:$G$17,"No")</f>
        <v>0</v>
      </c>
    </row>
    <row r="27" spans="2:13" x14ac:dyDescent="0.2">
      <c r="F27" s="47" t="s">
        <v>211</v>
      </c>
      <c r="G27" s="2">
        <f>COUNTIF($G$7:$G$17,"Pendiente")</f>
        <v>0</v>
      </c>
    </row>
    <row r="28" spans="2:13" x14ac:dyDescent="0.2">
      <c r="F28" s="46" t="s">
        <v>212</v>
      </c>
      <c r="G28" s="2">
        <f>COUNTIF($G$7:$G$17,"Extemporáneo")</f>
        <v>0</v>
      </c>
    </row>
    <row r="29" spans="2:13" x14ac:dyDescent="0.2">
      <c r="F29" s="48" t="s">
        <v>217</v>
      </c>
      <c r="G29" s="2">
        <f>SUM(G25:G28)</f>
        <v>0</v>
      </c>
    </row>
    <row r="66" spans="2:2" x14ac:dyDescent="0.2">
      <c r="B66" s="2" t="s">
        <v>209</v>
      </c>
    </row>
    <row r="67" spans="2:2" x14ac:dyDescent="0.2">
      <c r="B67" s="2" t="s">
        <v>210</v>
      </c>
    </row>
    <row r="68" spans="2:2" x14ac:dyDescent="0.2">
      <c r="B68" s="2" t="s">
        <v>211</v>
      </c>
    </row>
    <row r="69" spans="2:2" x14ac:dyDescent="0.2">
      <c r="B69" s="2" t="s">
        <v>212</v>
      </c>
    </row>
  </sheetData>
  <mergeCells count="11">
    <mergeCell ref="M10:M12"/>
    <mergeCell ref="B19:H19"/>
    <mergeCell ref="I19:K19"/>
    <mergeCell ref="K10:K12"/>
    <mergeCell ref="J10:J12"/>
    <mergeCell ref="B2:B4"/>
    <mergeCell ref="C2:I2"/>
    <mergeCell ref="C3:I4"/>
    <mergeCell ref="B7:B17"/>
    <mergeCell ref="C10:C12"/>
    <mergeCell ref="D10:D12"/>
  </mergeCells>
  <conditionalFormatting sqref="G7:G17">
    <cfRule type="containsText" dxfId="43" priority="1" operator="containsText" text="Extemporáneo">
      <formula>NOT(ISERROR(SEARCH("Extemporáneo",G7)))</formula>
    </cfRule>
    <cfRule type="containsText" dxfId="42" priority="2" operator="containsText" text="Pendiente">
      <formula>NOT(ISERROR(SEARCH("Pendiente",G7)))</formula>
    </cfRule>
    <cfRule type="containsText" dxfId="41" priority="3" operator="containsText" text="No">
      <formula>NOT(ISERROR(SEARCH("No",G7)))</formula>
    </cfRule>
    <cfRule type="containsText" dxfId="40" priority="4" operator="containsText" text="Sí">
      <formula>NOT(ISERROR(SEARCH("Sí",G7)))</formula>
    </cfRule>
  </conditionalFormatting>
  <dataValidations xWindow="1097" yWindow="326" count="13">
    <dataValidation allowBlank="1" showInputMessage="1" showErrorMessage="1" prompt="Cargo del Funcionario responsable de generar el dato, informe o documento." sqref="J6" xr:uid="{00000000-0002-0000-0100-000000000000}"/>
    <dataValidation allowBlank="1" showInputMessage="1" showErrorMessage="1" prompt="Entidad a la cual se carga o se entrega el dato, informe o documento." sqref="D6" xr:uid="{00000000-0002-0000-0100-000001000000}"/>
    <dataValidation allowBlank="1" showInputMessage="1" showErrorMessage="1" prompt="Cantidad de informes que se generan y se cargan al sistema o se entregan al ente competente." sqref="I6" xr:uid="{00000000-0002-0000-0100-000002000000}"/>
    <dataValidation allowBlank="1" showInputMessage="1" showErrorMessage="1" prompt="Sistema mediante el cual se carga o se engrega  la información al ente competente." sqref="H6" xr:uid="{00000000-0002-0000-0100-000003000000}"/>
    <dataValidation allowBlank="1" showInputMessage="1" showErrorMessage="1" prompt="¿Cada cuanto tiempo se debe generar el dato, informe o documento generado por el área?" sqref="E6" xr:uid="{00000000-0002-0000-0100-000004000000}"/>
    <dataValidation allowBlank="1" showInputMessage="1" showErrorMessage="1" prompt="¿Qué dato, informe o documento se genera como resultado de las actividades que se realizan en el área o proceso que usted participa?" sqref="C6" xr:uid="{00000000-0002-0000-0100-000005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100-000006000000}"/>
    <dataValidation allowBlank="1" showInputMessage="1" showErrorMessage="1" prompt="¿Cargo del Funcionario que debe  generar este dato, informe o documento?_x000a_Ejemplo: Trimestral, semestral, anual, entre otros._x000a_" sqref="K6 M6" xr:uid="{00000000-0002-0000-0100-000007000000}"/>
    <dataValidation allowBlank="1" showInputMessage="1" showErrorMessage="1" prompt="¿Quién verifica que el dato, informe o documento generado en su área o proceso es coherente y suficiente?" sqref="I7:I12 I17" xr:uid="{00000000-0002-0000-0100-000008000000}"/>
    <dataValidation allowBlank="1" showInputMessage="1" showErrorMessage="1" prompt="¿Cada cuanto tiempo se debe generar el dato informe?" sqref="E7:E12 E17" xr:uid="{00000000-0002-0000-0100-000009000000}"/>
    <dataValidation allowBlank="1" showInputMessage="1" showErrorMessage="1" prompt="Sistema mediante el cual se carga o se entrega la información al ente competente." sqref="H7:H12" xr:uid="{00000000-0002-0000-0100-00000A000000}"/>
    <dataValidation allowBlank="1" showInputMessage="1" showErrorMessage="1" prompt="¿Cuál es la fecha máxima de presentación del dato, informe, o documento?" sqref="H17 F7:F17" xr:uid="{00000000-0002-0000-0100-00000B000000}"/>
    <dataValidation type="list" allowBlank="1" showInputMessage="1" showErrorMessage="1" sqref="G7:G17" xr:uid="{10427EB9-B668-422E-B31A-4C53652C7682}">
      <formula1>$B$66:$B$69</formula1>
    </dataValidation>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B1:N23"/>
  <sheetViews>
    <sheetView zoomScale="77" zoomScaleNormal="77" workbookViewId="0">
      <selection activeCell="J44" sqref="J44"/>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24.42578125" style="2" customWidth="1"/>
    <col min="12" max="12" width="1.28515625" style="2" customWidth="1"/>
    <col min="13" max="13" width="20.140625" style="2" customWidth="1"/>
    <col min="14" max="14" width="17" style="21" customWidth="1"/>
    <col min="15" max="16384" width="11.42578125" style="2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39" customHeight="1" x14ac:dyDescent="0.2">
      <c r="B6" s="9" t="s">
        <v>2</v>
      </c>
      <c r="C6" s="10" t="s">
        <v>7</v>
      </c>
      <c r="D6" s="11" t="s">
        <v>11</v>
      </c>
      <c r="E6" s="11" t="s">
        <v>8</v>
      </c>
      <c r="F6" s="10" t="s">
        <v>56</v>
      </c>
      <c r="G6" s="12" t="s">
        <v>83</v>
      </c>
      <c r="H6" s="12" t="s">
        <v>9</v>
      </c>
      <c r="I6" s="10" t="s">
        <v>10</v>
      </c>
      <c r="J6" s="12" t="s">
        <v>12</v>
      </c>
      <c r="K6" s="10" t="s">
        <v>13</v>
      </c>
      <c r="M6" s="10" t="s">
        <v>262</v>
      </c>
      <c r="N6" s="10" t="s">
        <v>201</v>
      </c>
    </row>
    <row r="7" spans="2:14" s="4" customFormat="1" ht="33.75" customHeight="1" x14ac:dyDescent="0.2">
      <c r="B7" s="162" t="s">
        <v>143</v>
      </c>
      <c r="C7" s="157" t="s">
        <v>144</v>
      </c>
      <c r="D7" s="159" t="s">
        <v>145</v>
      </c>
      <c r="E7" s="157" t="s">
        <v>16</v>
      </c>
      <c r="F7" s="60">
        <v>43838</v>
      </c>
      <c r="G7" s="19"/>
      <c r="H7" s="157" t="s">
        <v>146</v>
      </c>
      <c r="I7" s="157">
        <v>4</v>
      </c>
      <c r="J7" s="157" t="s">
        <v>225</v>
      </c>
      <c r="K7" s="157" t="s">
        <v>225</v>
      </c>
      <c r="L7" s="13"/>
      <c r="M7" s="157" t="s">
        <v>229</v>
      </c>
    </row>
    <row r="8" spans="2:14" s="4" customFormat="1" x14ac:dyDescent="0.2">
      <c r="B8" s="163"/>
      <c r="C8" s="165"/>
      <c r="D8" s="168"/>
      <c r="E8" s="165"/>
      <c r="F8" s="107">
        <v>43929</v>
      </c>
      <c r="G8" s="19"/>
      <c r="H8" s="165"/>
      <c r="I8" s="165"/>
      <c r="J8" s="165"/>
      <c r="K8" s="165"/>
      <c r="L8" s="13"/>
      <c r="M8" s="165"/>
    </row>
    <row r="9" spans="2:14" s="4" customFormat="1" x14ac:dyDescent="0.2">
      <c r="B9" s="163"/>
      <c r="C9" s="165"/>
      <c r="D9" s="168"/>
      <c r="E9" s="165"/>
      <c r="F9" s="117">
        <v>44020</v>
      </c>
      <c r="G9" s="19"/>
      <c r="H9" s="165"/>
      <c r="I9" s="165"/>
      <c r="J9" s="165"/>
      <c r="K9" s="165"/>
      <c r="L9" s="13"/>
      <c r="M9" s="165"/>
    </row>
    <row r="10" spans="2:14" s="4" customFormat="1" x14ac:dyDescent="0.2">
      <c r="B10" s="164"/>
      <c r="C10" s="158"/>
      <c r="D10" s="160"/>
      <c r="E10" s="158"/>
      <c r="F10" s="129">
        <v>44105</v>
      </c>
      <c r="G10" s="19"/>
      <c r="H10" s="158"/>
      <c r="I10" s="158"/>
      <c r="J10" s="158"/>
      <c r="K10" s="158"/>
      <c r="L10" s="13"/>
      <c r="M10" s="158"/>
    </row>
    <row r="12" spans="2:14" s="3" customFormat="1" ht="63.75" customHeight="1" x14ac:dyDescent="0.2">
      <c r="B12" s="152" t="s">
        <v>114</v>
      </c>
      <c r="C12" s="153"/>
      <c r="D12" s="153"/>
      <c r="E12" s="153"/>
      <c r="F12" s="153"/>
      <c r="G12" s="153"/>
      <c r="H12" s="154"/>
      <c r="I12" s="155" t="s">
        <v>0</v>
      </c>
      <c r="J12" s="156"/>
      <c r="K12" s="156"/>
      <c r="L12" s="16"/>
      <c r="M12" s="16"/>
    </row>
    <row r="13" spans="2:14" ht="5.25" customHeight="1" x14ac:dyDescent="0.2"/>
    <row r="19" spans="6:7" x14ac:dyDescent="0.2">
      <c r="F19" s="44" t="s">
        <v>209</v>
      </c>
      <c r="G19" s="2">
        <f>COUNTIF($G$7:$G$10,"Sí")</f>
        <v>0</v>
      </c>
    </row>
    <row r="20" spans="6:7" x14ac:dyDescent="0.2">
      <c r="F20" s="45" t="s">
        <v>210</v>
      </c>
      <c r="G20" s="2">
        <f>COUNTIF($G$7:$G$10,"No")</f>
        <v>0</v>
      </c>
    </row>
    <row r="21" spans="6:7" x14ac:dyDescent="0.2">
      <c r="F21" s="47" t="s">
        <v>211</v>
      </c>
      <c r="G21" s="2">
        <f>COUNTIF($G$7:$G$10,"Pendiente")</f>
        <v>0</v>
      </c>
    </row>
    <row r="22" spans="6:7" x14ac:dyDescent="0.2">
      <c r="F22" s="46" t="s">
        <v>212</v>
      </c>
      <c r="G22" s="2">
        <f>COUNTIF($G$7:$G$10,"Extemporáneo")</f>
        <v>0</v>
      </c>
    </row>
    <row r="23" spans="6:7" x14ac:dyDescent="0.2">
      <c r="F23" s="48" t="s">
        <v>217</v>
      </c>
      <c r="G23" s="2">
        <f>SUM(G19:G22)</f>
        <v>0</v>
      </c>
    </row>
  </sheetData>
  <autoFilter ref="C6:K10" xr:uid="{00000000-0009-0000-0000-00000A000000}"/>
  <mergeCells count="14">
    <mergeCell ref="B2:B4"/>
    <mergeCell ref="C2:I2"/>
    <mergeCell ref="C3:I4"/>
    <mergeCell ref="B7:B10"/>
    <mergeCell ref="C7:C10"/>
    <mergeCell ref="D7:D10"/>
    <mergeCell ref="E7:E10"/>
    <mergeCell ref="H7:H10"/>
    <mergeCell ref="I7:I10"/>
    <mergeCell ref="M7:M10"/>
    <mergeCell ref="J7:J10"/>
    <mergeCell ref="K7:K10"/>
    <mergeCell ref="B12:H12"/>
    <mergeCell ref="I12:K12"/>
  </mergeCells>
  <conditionalFormatting sqref="G7:G10">
    <cfRule type="containsText" dxfId="3" priority="1" operator="containsText" text="Extemporáneo">
      <formula>NOT(ISERROR(SEARCH("Extemporáneo",G7)))</formula>
    </cfRule>
    <cfRule type="containsText" dxfId="2" priority="2" operator="containsText" text="Pendiente">
      <formula>NOT(ISERROR(SEARCH("Pendiente",G7)))</formula>
    </cfRule>
    <cfRule type="containsText" dxfId="1" priority="3" operator="containsText" text="No">
      <formula>NOT(ISERROR(SEARCH("No",G7)))</formula>
    </cfRule>
    <cfRule type="containsText" dxfId="0" priority="4" operator="containsText" text="Sí">
      <formula>NOT(ISERROR(SEARCH("Sí",G7)))</formula>
    </cfRule>
  </conditionalFormatting>
  <dataValidations count="12">
    <dataValidation allowBlank="1" showInputMessage="1" showErrorMessage="1" prompt="¿Quién verifica que el dato, informe o documento generado en su área o proceso es coherente y suficiente?" sqref="I7" xr:uid="{00000000-0002-0000-0A00-000000000000}"/>
    <dataValidation allowBlank="1" showInputMessage="1" showErrorMessage="1" prompt="¿Cada cuanto tiempo se debe generar el dato informe?" sqref="E7" xr:uid="{00000000-0002-0000-0A00-000001000000}"/>
    <dataValidation allowBlank="1" showInputMessage="1" showErrorMessage="1" prompt="¿Cargo del Funcionario que debe  generar este dato, informe o documento?_x000a_Ejemplo: Trimestral, semestral, anual, entre otros._x000a_" sqref="K6 M6" xr:uid="{00000000-0002-0000-0A00-000002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A00-000003000000}"/>
    <dataValidation allowBlank="1" showInputMessage="1" showErrorMessage="1" prompt="¿Qué dato, informe o documento se genera como resultado de las actividades que se realizan en el área o proceso que usted participa?" sqref="C6" xr:uid="{00000000-0002-0000-0A00-000004000000}"/>
    <dataValidation allowBlank="1" showInputMessage="1" showErrorMessage="1" prompt="¿Cada cuanto tiempo se debe generar el dato, informe o documento generado por el área?" sqref="E6" xr:uid="{00000000-0002-0000-0A00-000005000000}"/>
    <dataValidation allowBlank="1" showInputMessage="1" showErrorMessage="1" prompt="¿Cuál es la fecha máxima de presentación del dato, informe, o documento?" sqref="F7 H7" xr:uid="{00000000-0002-0000-0A00-000006000000}"/>
    <dataValidation allowBlank="1" showInputMessage="1" showErrorMessage="1" prompt="Sistema mediante el cual se carga o se engrega  la información al ente competente." sqref="H6" xr:uid="{00000000-0002-0000-0A00-000007000000}"/>
    <dataValidation allowBlank="1" showInputMessage="1" showErrorMessage="1" prompt="Cantidad de informes que se generan y se cargan al sistema o se entregan al ente competente." sqref="I6" xr:uid="{00000000-0002-0000-0A00-000008000000}"/>
    <dataValidation allowBlank="1" showInputMessage="1" showErrorMessage="1" prompt="Entidad a la cual se carga o se entrega el dato, informe o documento." sqref="D6" xr:uid="{00000000-0002-0000-0A00-000009000000}"/>
    <dataValidation allowBlank="1" showInputMessage="1" showErrorMessage="1" prompt="Cargo del Funcionario responsable de generar el dato, informe o documento." sqref="J6" xr:uid="{00000000-0002-0000-0A00-00000A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A00-00000B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9E6462-0B4B-4922-936E-20C4FDC9A33C}">
          <x14:formula1>
            <xm:f>'P. PLANEACIÓN Y CALIDAD'!$B$66:$B$69</xm:f>
          </x14:formula1>
          <xm:sqref>G7:G10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34BB4-E466-4BEF-BC50-352B8F70C513}">
  <dimension ref="B4:D26"/>
  <sheetViews>
    <sheetView workbookViewId="0">
      <selection activeCell="B12" sqref="B12"/>
    </sheetView>
  </sheetViews>
  <sheetFormatPr baseColWidth="10" defaultRowHeight="12.75" x14ac:dyDescent="0.2"/>
  <cols>
    <col min="2" max="2" width="20.7109375" bestFit="1" customWidth="1"/>
  </cols>
  <sheetData>
    <row r="4" spans="2:4" x14ac:dyDescent="0.2">
      <c r="B4" s="44" t="s">
        <v>209</v>
      </c>
      <c r="C4" t="e">
        <f>'P. PLANEACIÓN Y CALIDAD'!G25+GERENCIA!G28+'P.GESTIÓN JURÍDICA'!G21+'P.AT.FARMACÉUTICA'!G44+'P.CONTROL INTERNO'!#REF!+'P.GESTIÓN FINANCIERA'!G151+'P.SIST.INFORMACIÓN'!G99+'P.GESTIÓN AMBIENTE FÍSICO'!G35+'P. GESTIÓN TH'!G18+'P. ATECIÓN AL USUARIO'!G19</f>
        <v>#REF!</v>
      </c>
      <c r="D4" s="49" t="e">
        <f>C4/$C$8</f>
        <v>#REF!</v>
      </c>
    </row>
    <row r="5" spans="2:4" x14ac:dyDescent="0.2">
      <c r="B5" s="45" t="s">
        <v>210</v>
      </c>
      <c r="C5" t="e">
        <f>'P. PLANEACIÓN Y CALIDAD'!G26+GERENCIA!G29+'P.GESTIÓN JURÍDICA'!G22+'P.AT.FARMACÉUTICA'!G45+'P.CONTROL INTERNO'!#REF!+'P.GESTIÓN FINANCIERA'!G152+'P.SIST.INFORMACIÓN'!G100+'P.GESTIÓN AMBIENTE FÍSICO'!G36+'P. GESTIÓN TH'!G19+'P. ATECIÓN AL USUARIO'!G20</f>
        <v>#REF!</v>
      </c>
      <c r="D5" s="49" t="e">
        <f>C5/$C$8</f>
        <v>#REF!</v>
      </c>
    </row>
    <row r="6" spans="2:4" x14ac:dyDescent="0.2">
      <c r="B6" s="47" t="s">
        <v>211</v>
      </c>
      <c r="C6" t="e">
        <f>'P. PLANEACIÓN Y CALIDAD'!G27+GERENCIA!G30+'P.GESTIÓN JURÍDICA'!G23+'P.AT.FARMACÉUTICA'!G46+'P.CONTROL INTERNO'!#REF!+'P.GESTIÓN FINANCIERA'!G153+'P.SIST.INFORMACIÓN'!G101+'P.GESTIÓN AMBIENTE FÍSICO'!G37+'P. GESTIÓN TH'!G20+'P. ATECIÓN AL USUARIO'!G21</f>
        <v>#REF!</v>
      </c>
      <c r="D6" s="49" t="e">
        <f>C6/$C$8</f>
        <v>#REF!</v>
      </c>
    </row>
    <row r="7" spans="2:4" x14ac:dyDescent="0.2">
      <c r="B7" s="46" t="s">
        <v>212</v>
      </c>
      <c r="C7" t="e">
        <f>'P. PLANEACIÓN Y CALIDAD'!G28+GERENCIA!G31+'P.GESTIÓN JURÍDICA'!G24+'P.AT.FARMACÉUTICA'!G47+'P.CONTROL INTERNO'!#REF!+'P.GESTIÓN FINANCIERA'!G154+'P.SIST.INFORMACIÓN'!G102+'P.GESTIÓN AMBIENTE FÍSICO'!G38+'P. GESTIÓN TH'!G21+'P. ATECIÓN AL USUARIO'!G22</f>
        <v>#REF!</v>
      </c>
      <c r="D7" s="49" t="e">
        <f>C7/$C$8</f>
        <v>#REF!</v>
      </c>
    </row>
    <row r="8" spans="2:4" x14ac:dyDescent="0.2">
      <c r="B8" s="48" t="s">
        <v>217</v>
      </c>
      <c r="C8" s="2" t="e">
        <f>SUM(C4:C7)</f>
        <v>#REF!</v>
      </c>
      <c r="D8" s="50" t="e">
        <f>SUM(D4:D7)</f>
        <v>#REF!</v>
      </c>
    </row>
    <row r="24" spans="2:4" x14ac:dyDescent="0.2">
      <c r="B24" s="51" t="s">
        <v>218</v>
      </c>
      <c r="C24" t="e">
        <f>C4+C7</f>
        <v>#REF!</v>
      </c>
      <c r="D24" s="49" t="e">
        <f>C24/$C$26</f>
        <v>#REF!</v>
      </c>
    </row>
    <row r="25" spans="2:4" x14ac:dyDescent="0.2">
      <c r="B25" s="51" t="s">
        <v>219</v>
      </c>
      <c r="C25" t="e">
        <f>C5</f>
        <v>#REF!</v>
      </c>
      <c r="D25" s="49" t="e">
        <f>C25/$C$26</f>
        <v>#REF!</v>
      </c>
    </row>
    <row r="26" spans="2:4" x14ac:dyDescent="0.2">
      <c r="B26" s="51" t="s">
        <v>220</v>
      </c>
      <c r="C26" t="e">
        <f>SUM(C24:C25)</f>
        <v>#REF!</v>
      </c>
      <c r="D26" s="49" t="e">
        <f>SUM(D24:D25)</f>
        <v>#REF!</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N32"/>
  <sheetViews>
    <sheetView zoomScale="77" zoomScaleNormal="77" workbookViewId="0">
      <selection activeCell="G7" sqref="G7:G22"/>
    </sheetView>
  </sheetViews>
  <sheetFormatPr baseColWidth="10" defaultColWidth="11.42578125" defaultRowHeight="12" x14ac:dyDescent="0.2"/>
  <cols>
    <col min="1" max="1" width="1.7109375" style="1" customWidth="1"/>
    <col min="2" max="2" width="19.5703125" style="2" customWidth="1"/>
    <col min="3" max="3" width="31.5703125" style="2" customWidth="1"/>
    <col min="4" max="4" width="25.28515625" style="2" customWidth="1"/>
    <col min="5" max="5" width="17.5703125" style="2" customWidth="1"/>
    <col min="6" max="6" width="30.85546875" style="36" customWidth="1"/>
    <col min="7" max="7" width="30.85546875" style="2" customWidth="1"/>
    <col min="8" max="8" width="21.7109375" style="2" customWidth="1"/>
    <col min="9" max="9" width="12.28515625" style="2" customWidth="1"/>
    <col min="10" max="10" width="19.140625" style="2" customWidth="1"/>
    <col min="11" max="11" width="25" style="2" customWidth="1"/>
    <col min="12" max="12" width="1.28515625" style="2" customWidth="1"/>
    <col min="13" max="13" width="26.42578125" style="2" customWidth="1"/>
    <col min="14" max="14" width="31.7109375" style="1" customWidth="1"/>
    <col min="15" max="16384" width="11.42578125" style="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39.75" customHeight="1" x14ac:dyDescent="0.2">
      <c r="B6" s="9" t="s">
        <v>2</v>
      </c>
      <c r="C6" s="10" t="s">
        <v>7</v>
      </c>
      <c r="D6" s="11" t="s">
        <v>11</v>
      </c>
      <c r="E6" s="11" t="s">
        <v>8</v>
      </c>
      <c r="F6" s="10" t="s">
        <v>56</v>
      </c>
      <c r="G6" s="10" t="s">
        <v>83</v>
      </c>
      <c r="H6" s="10" t="s">
        <v>9</v>
      </c>
      <c r="I6" s="10" t="s">
        <v>10</v>
      </c>
      <c r="J6" s="12" t="s">
        <v>12</v>
      </c>
      <c r="K6" s="10" t="s">
        <v>13</v>
      </c>
      <c r="M6" s="10" t="s">
        <v>262</v>
      </c>
      <c r="N6" s="10" t="s">
        <v>201</v>
      </c>
    </row>
    <row r="7" spans="2:14" s="4" customFormat="1" ht="71.25" customHeight="1" x14ac:dyDescent="0.2">
      <c r="B7" s="161" t="s">
        <v>80</v>
      </c>
      <c r="C7" s="37" t="s">
        <v>157</v>
      </c>
      <c r="D7" s="55" t="s">
        <v>60</v>
      </c>
      <c r="E7" s="37" t="s">
        <v>15</v>
      </c>
      <c r="F7" s="108">
        <v>43941</v>
      </c>
      <c r="G7" s="19"/>
      <c r="H7" s="37" t="s">
        <v>61</v>
      </c>
      <c r="I7" s="37">
        <v>1</v>
      </c>
      <c r="J7" s="37" t="s">
        <v>273</v>
      </c>
      <c r="K7" s="37" t="s">
        <v>272</v>
      </c>
      <c r="L7" s="13"/>
      <c r="M7" s="37" t="s">
        <v>54</v>
      </c>
    </row>
    <row r="8" spans="2:14" s="4" customFormat="1" ht="16.5" customHeight="1" x14ac:dyDescent="0.2">
      <c r="B8" s="161"/>
      <c r="C8" s="150" t="s">
        <v>92</v>
      </c>
      <c r="D8" s="151" t="s">
        <v>246</v>
      </c>
      <c r="E8" s="150" t="s">
        <v>18</v>
      </c>
      <c r="F8" s="100">
        <v>43840</v>
      </c>
      <c r="G8" s="19"/>
      <c r="H8" s="150" t="s">
        <v>93</v>
      </c>
      <c r="I8" s="150">
        <v>36</v>
      </c>
      <c r="J8" s="150" t="s">
        <v>190</v>
      </c>
      <c r="K8" s="150" t="s">
        <v>190</v>
      </c>
      <c r="L8" s="13">
        <f>+_xlfn.DAYS(F8,[1]Control!$B$5)</f>
        <v>926</v>
      </c>
      <c r="M8" s="150" t="s">
        <v>229</v>
      </c>
    </row>
    <row r="9" spans="2:14" s="4" customFormat="1" ht="15" customHeight="1" x14ac:dyDescent="0.2">
      <c r="B9" s="161"/>
      <c r="C9" s="150"/>
      <c r="D9" s="151"/>
      <c r="E9" s="150"/>
      <c r="F9" s="99">
        <v>43871</v>
      </c>
      <c r="G9" s="19"/>
      <c r="H9" s="150"/>
      <c r="I9" s="150"/>
      <c r="J9" s="150"/>
      <c r="K9" s="150"/>
      <c r="L9" s="20">
        <f>+_xlfn.DAYS(F9,[1]Control!$B$5)</f>
        <v>957</v>
      </c>
      <c r="M9" s="150"/>
    </row>
    <row r="10" spans="2:14" s="4" customFormat="1" ht="14.25" customHeight="1" x14ac:dyDescent="0.2">
      <c r="B10" s="161"/>
      <c r="C10" s="150"/>
      <c r="D10" s="151"/>
      <c r="E10" s="150"/>
      <c r="F10" s="94">
        <v>43900</v>
      </c>
      <c r="G10" s="19"/>
      <c r="H10" s="150"/>
      <c r="I10" s="150"/>
      <c r="J10" s="150"/>
      <c r="K10" s="150"/>
      <c r="L10" s="20">
        <f>+_xlfn.DAYS(F10,[1]Control!$B$5)</f>
        <v>986</v>
      </c>
      <c r="M10" s="150"/>
    </row>
    <row r="11" spans="2:14" s="4" customFormat="1" ht="17.25" customHeight="1" x14ac:dyDescent="0.2">
      <c r="B11" s="161"/>
      <c r="C11" s="150"/>
      <c r="D11" s="151"/>
      <c r="E11" s="150"/>
      <c r="F11" s="108">
        <v>43931</v>
      </c>
      <c r="G11" s="19"/>
      <c r="H11" s="150"/>
      <c r="I11" s="150"/>
      <c r="J11" s="150"/>
      <c r="K11" s="150"/>
      <c r="L11" s="20">
        <f>+_xlfn.DAYS(F11,[1]Control!$B$5)</f>
        <v>1017</v>
      </c>
      <c r="M11" s="150"/>
    </row>
    <row r="12" spans="2:14" s="4" customFormat="1" x14ac:dyDescent="0.2">
      <c r="B12" s="161"/>
      <c r="C12" s="150"/>
      <c r="D12" s="151"/>
      <c r="E12" s="150"/>
      <c r="F12" s="113">
        <v>43961</v>
      </c>
      <c r="G12" s="19"/>
      <c r="H12" s="150"/>
      <c r="I12" s="150"/>
      <c r="J12" s="150"/>
      <c r="K12" s="150"/>
      <c r="L12" s="20">
        <f>+_xlfn.DAYS(F12,[1]Control!$B$5)</f>
        <v>1047</v>
      </c>
      <c r="M12" s="150"/>
    </row>
    <row r="13" spans="2:14" s="4" customFormat="1" x14ac:dyDescent="0.2">
      <c r="B13" s="161"/>
      <c r="C13" s="150"/>
      <c r="D13" s="151"/>
      <c r="E13" s="150"/>
      <c r="F13" s="115">
        <v>43992</v>
      </c>
      <c r="G13" s="19"/>
      <c r="H13" s="150"/>
      <c r="I13" s="150"/>
      <c r="J13" s="150"/>
      <c r="K13" s="150"/>
      <c r="L13" s="20">
        <f>+_xlfn.DAYS(F13,[1]Control!$B$5)</f>
        <v>1078</v>
      </c>
      <c r="M13" s="150"/>
    </row>
    <row r="14" spans="2:14" s="4" customFormat="1" x14ac:dyDescent="0.2">
      <c r="B14" s="161"/>
      <c r="C14" s="150"/>
      <c r="D14" s="151"/>
      <c r="E14" s="150"/>
      <c r="F14" s="116">
        <v>44022</v>
      </c>
      <c r="G14" s="19"/>
      <c r="H14" s="150"/>
      <c r="I14" s="150"/>
      <c r="J14" s="150"/>
      <c r="K14" s="150"/>
      <c r="L14" s="20">
        <f>+_xlfn.DAYS(F14,[1]Control!$B$5)</f>
        <v>1108</v>
      </c>
      <c r="M14" s="150"/>
    </row>
    <row r="15" spans="2:14" s="4" customFormat="1" x14ac:dyDescent="0.2">
      <c r="B15" s="161"/>
      <c r="C15" s="150"/>
      <c r="D15" s="151"/>
      <c r="E15" s="150"/>
      <c r="F15" s="127">
        <v>44053</v>
      </c>
      <c r="G15" s="19"/>
      <c r="H15" s="150"/>
      <c r="I15" s="150"/>
      <c r="J15" s="150"/>
      <c r="K15" s="150"/>
      <c r="L15" s="20">
        <f>+_xlfn.DAYS(F15,[1]Control!$B$5)</f>
        <v>1139</v>
      </c>
      <c r="M15" s="150"/>
    </row>
    <row r="16" spans="2:14" s="4" customFormat="1" x14ac:dyDescent="0.2">
      <c r="B16" s="161"/>
      <c r="C16" s="150"/>
      <c r="D16" s="151"/>
      <c r="E16" s="150"/>
      <c r="F16" s="123">
        <v>44084</v>
      </c>
      <c r="G16" s="19"/>
      <c r="H16" s="150"/>
      <c r="I16" s="150"/>
      <c r="J16" s="150"/>
      <c r="K16" s="150"/>
      <c r="L16" s="20">
        <f>+_xlfn.DAYS(F16,[1]Control!$B$5)</f>
        <v>1170</v>
      </c>
      <c r="M16" s="150"/>
    </row>
    <row r="17" spans="2:14" s="4" customFormat="1" x14ac:dyDescent="0.2">
      <c r="B17" s="161"/>
      <c r="C17" s="150"/>
      <c r="D17" s="151"/>
      <c r="E17" s="150"/>
      <c r="F17" s="130">
        <v>44114</v>
      </c>
      <c r="G17" s="19"/>
      <c r="H17" s="150"/>
      <c r="I17" s="150"/>
      <c r="J17" s="150"/>
      <c r="K17" s="150"/>
      <c r="L17" s="20">
        <f>+_xlfn.DAYS(F17,[1]Control!$B$5)</f>
        <v>1200</v>
      </c>
      <c r="M17" s="150"/>
    </row>
    <row r="18" spans="2:14" s="4" customFormat="1" x14ac:dyDescent="0.2">
      <c r="B18" s="161"/>
      <c r="C18" s="150"/>
      <c r="D18" s="151"/>
      <c r="E18" s="150"/>
      <c r="F18" s="18">
        <v>44145</v>
      </c>
      <c r="G18" s="19"/>
      <c r="H18" s="150"/>
      <c r="I18" s="150"/>
      <c r="J18" s="150"/>
      <c r="K18" s="150"/>
      <c r="L18" s="20">
        <f>+_xlfn.DAYS(F18,[1]Control!$B$5)</f>
        <v>1231</v>
      </c>
      <c r="M18" s="150"/>
    </row>
    <row r="19" spans="2:14" s="4" customFormat="1" x14ac:dyDescent="0.2">
      <c r="B19" s="161"/>
      <c r="C19" s="150"/>
      <c r="D19" s="151"/>
      <c r="E19" s="150"/>
      <c r="F19" s="18">
        <v>44175</v>
      </c>
      <c r="G19" s="19"/>
      <c r="H19" s="150"/>
      <c r="I19" s="150"/>
      <c r="J19" s="150"/>
      <c r="K19" s="150"/>
      <c r="L19" s="20">
        <f>+_xlfn.DAYS(F19,[1]Control!$B$5)</f>
        <v>1261</v>
      </c>
      <c r="M19" s="150"/>
    </row>
    <row r="20" spans="2:14" s="4" customFormat="1" ht="24" x14ac:dyDescent="0.2">
      <c r="B20" s="161"/>
      <c r="C20" s="157" t="s">
        <v>110</v>
      </c>
      <c r="D20" s="159" t="s">
        <v>51</v>
      </c>
      <c r="E20" s="5" t="s">
        <v>148</v>
      </c>
      <c r="F20" s="18" t="s">
        <v>199</v>
      </c>
      <c r="G20" s="19"/>
      <c r="H20" s="57" t="s">
        <v>111</v>
      </c>
      <c r="I20" s="5">
        <v>1</v>
      </c>
      <c r="J20" s="157" t="s">
        <v>105</v>
      </c>
      <c r="K20" s="157" t="s">
        <v>226</v>
      </c>
      <c r="L20" s="20"/>
      <c r="M20" s="157" t="s">
        <v>54</v>
      </c>
      <c r="N20" s="4" t="s">
        <v>343</v>
      </c>
    </row>
    <row r="21" spans="2:14" ht="21" customHeight="1" x14ac:dyDescent="0.2">
      <c r="B21" s="161"/>
      <c r="C21" s="158"/>
      <c r="D21" s="160"/>
      <c r="E21" s="5" t="s">
        <v>38</v>
      </c>
      <c r="F21" s="19" t="s">
        <v>200</v>
      </c>
      <c r="G21" s="19"/>
      <c r="H21" s="57" t="s">
        <v>111</v>
      </c>
      <c r="I21" s="5">
        <v>1</v>
      </c>
      <c r="J21" s="158"/>
      <c r="K21" s="158"/>
      <c r="M21" s="158"/>
    </row>
    <row r="24" spans="2:14" ht="78" customHeight="1" x14ac:dyDescent="0.2">
      <c r="B24" s="152" t="s">
        <v>114</v>
      </c>
      <c r="C24" s="153"/>
      <c r="D24" s="153"/>
      <c r="E24" s="153"/>
      <c r="F24" s="153"/>
      <c r="G24" s="153"/>
      <c r="H24" s="154"/>
      <c r="I24" s="155" t="s">
        <v>0</v>
      </c>
      <c r="J24" s="156"/>
      <c r="K24" s="156"/>
    </row>
    <row r="28" spans="2:14" x14ac:dyDescent="0.2">
      <c r="F28" s="44" t="s">
        <v>209</v>
      </c>
      <c r="G28" s="2">
        <f>COUNTIF($G$7:$G$21,"Sí")</f>
        <v>0</v>
      </c>
    </row>
    <row r="29" spans="2:14" x14ac:dyDescent="0.2">
      <c r="F29" s="45" t="s">
        <v>210</v>
      </c>
      <c r="G29" s="2">
        <f>COUNTIF($G$7:$G$21,"No")</f>
        <v>0</v>
      </c>
    </row>
    <row r="30" spans="2:14" x14ac:dyDescent="0.2">
      <c r="F30" s="47" t="s">
        <v>211</v>
      </c>
      <c r="G30" s="2">
        <f>COUNTIF($G$7:$G$21,"Pendiente")</f>
        <v>0</v>
      </c>
    </row>
    <row r="31" spans="2:14" x14ac:dyDescent="0.2">
      <c r="F31" s="46" t="s">
        <v>212</v>
      </c>
      <c r="G31" s="2">
        <f>COUNTIF($G$7:$G$21,"Extemporáneo")</f>
        <v>0</v>
      </c>
    </row>
    <row r="32" spans="2:14" x14ac:dyDescent="0.2">
      <c r="F32" s="48" t="s">
        <v>217</v>
      </c>
      <c r="G32" s="2">
        <f>SUM(G28:G31)</f>
        <v>0</v>
      </c>
    </row>
  </sheetData>
  <mergeCells count="19">
    <mergeCell ref="M8:M19"/>
    <mergeCell ref="M20:M21"/>
    <mergeCell ref="B2:B4"/>
    <mergeCell ref="C2:I2"/>
    <mergeCell ref="C3:I4"/>
    <mergeCell ref="C8:C19"/>
    <mergeCell ref="D8:D19"/>
    <mergeCell ref="E8:E19"/>
    <mergeCell ref="I8:I19"/>
    <mergeCell ref="B7:B21"/>
    <mergeCell ref="B24:H24"/>
    <mergeCell ref="I24:K24"/>
    <mergeCell ref="J8:J19"/>
    <mergeCell ref="K8:K19"/>
    <mergeCell ref="H8:H19"/>
    <mergeCell ref="C20:C21"/>
    <mergeCell ref="D20:D21"/>
    <mergeCell ref="J20:J21"/>
    <mergeCell ref="K20:K21"/>
  </mergeCells>
  <conditionalFormatting sqref="G7:G21">
    <cfRule type="containsText" dxfId="39" priority="1" operator="containsText" text="Extemporáneo">
      <formula>NOT(ISERROR(SEARCH("Extemporáneo",G7)))</formula>
    </cfRule>
    <cfRule type="containsText" dxfId="38" priority="2" operator="containsText" text="Pendiente">
      <formula>NOT(ISERROR(SEARCH("Pendiente",G7)))</formula>
    </cfRule>
    <cfRule type="containsText" dxfId="37" priority="3" operator="containsText" text="No">
      <formula>NOT(ISERROR(SEARCH("No",G7)))</formula>
    </cfRule>
    <cfRule type="containsText" dxfId="36" priority="4" operator="containsText" text="Sí">
      <formula>NOT(ISERROR(SEARCH("Sí",G7)))</formula>
    </cfRule>
  </conditionalFormatting>
  <dataValidations count="12">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200-000000000000}"/>
    <dataValidation allowBlank="1" showInputMessage="1" showErrorMessage="1" prompt="Cargo del Funcionario responsable de generar el dato, informe o documento." sqref="J6" xr:uid="{00000000-0002-0000-0200-000001000000}"/>
    <dataValidation allowBlank="1" showInputMessage="1" showErrorMessage="1" prompt="Entidad a la cual se carga o se entrega el dato, informe o documento." sqref="D6" xr:uid="{00000000-0002-0000-0200-000002000000}"/>
    <dataValidation allowBlank="1" showInputMessage="1" showErrorMessage="1" prompt="Cantidad de informes que se generan y se cargan al sistema o se entregan al ente competente." sqref="I6" xr:uid="{00000000-0002-0000-0200-000003000000}"/>
    <dataValidation allowBlank="1" showInputMessage="1" showErrorMessage="1" prompt="Sistema mediante el cual se carga o se engrega  la información al ente competente." sqref="H6" xr:uid="{00000000-0002-0000-0200-000004000000}"/>
    <dataValidation allowBlank="1" showInputMessage="1" showErrorMessage="1" prompt="¿Cuál es la fecha máxima de presentación del dato, informe, o documento?" sqref="WLN8:WLN20 WVJ8:WVJ20 IX8:IX20 ST8:ST20 ACP8:ACP20 AML8:AML20 AWH8:AWH20 BGD8:BGD20 BPZ8:BPZ20 BZV8:BZV20 CJR8:CJR20 CTN8:CTN20 DDJ8:DDJ20 DNF8:DNF20 DXB8:DXB20 EGX8:EGX20 EQT8:EQT20 FAP8:FAP20 FKL8:FKL20 FUH8:FUH20 GED8:GED20 GNZ8:GNZ20 GXV8:GXV20 HHR8:HHR20 HRN8:HRN20 IBJ8:IBJ20 ILF8:ILF20 IVB8:IVB20 JEX8:JEX20 JOT8:JOT20 JYP8:JYP20 KIL8:KIL20 KSH8:KSH20 LCD8:LCD20 LLZ8:LLZ20 LVV8:LVV20 MFR8:MFR20 MPN8:MPN20 MZJ8:MZJ20 NJF8:NJF20 NTB8:NTB20 OCX8:OCX20 OMT8:OMT20 OWP8:OWP20 PGL8:PGL20 PQH8:PQH20 QAD8:QAD20 QJZ8:QJZ20 QTV8:QTV20 RDR8:RDR20 RNN8:RNN20 RXJ8:RXJ20 SHF8:SHF20 SRB8:SRB20 TAX8:TAX20 TKT8:TKT20 TUP8:TUP20 UEL8:UEL20 UOH8:UOH20 UYD8:UYD20 VHZ8:VHZ20 VRV8:VRV20 WBR8:WBR20 F7:F21" xr:uid="{00000000-0002-0000-0200-000005000000}"/>
    <dataValidation allowBlank="1" showInputMessage="1" showErrorMessage="1" prompt="¿Cada cuanto tiempo se debe generar el dato, informe o documento generado por el área?" sqref="E6" xr:uid="{00000000-0002-0000-0200-000006000000}"/>
    <dataValidation allowBlank="1" showInputMessage="1" showErrorMessage="1" prompt="¿Qué dato, informe o documento se genera como resultado de las actividades que se realizan en el área o proceso que usted participa?" sqref="C6" xr:uid="{00000000-0002-0000-0200-000007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200-000008000000}"/>
    <dataValidation allowBlank="1" showInputMessage="1" showErrorMessage="1" prompt="¿Cargo del Funcionario que debe  generar este dato, informe o documento?_x000a_Ejemplo: Trimestral, semestral, anual, entre otros._x000a_" sqref="K6 M6" xr:uid="{00000000-0002-0000-0200-000009000000}"/>
    <dataValidation allowBlank="1" showInputMessage="1" showErrorMessage="1" prompt="¿Cada cuanto tiempo se debe generar el dato informe?" sqref="WVI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E7:E8" xr:uid="{00000000-0002-0000-0200-00000A000000}"/>
    <dataValidation allowBlank="1" showInputMessage="1" showErrorMessage="1" prompt="¿Quién verifica que el dato, informe o documento generado en su área o proceso es coherente y suficiente?" sqref="H8 WVL8:WVL9 IZ8:IZ9 SV8:SV9 ACR8:ACR9 AMN8:AMN9 AWJ8:AWJ9 BGF8:BGF9 BQB8:BQB9 BZX8:BZX9 CJT8:CJT9 CTP8:CTP9 DDL8:DDL9 DNH8:DNH9 DXD8:DXD9 EGZ8:EGZ9 EQV8:EQV9 FAR8:FAR9 FKN8:FKN9 FUJ8:FUJ9 GEF8:GEF9 GOB8:GOB9 GXX8:GXX9 HHT8:HHT9 HRP8:HRP9 IBL8:IBL9 ILH8:ILH9 IVD8:IVD9 JEZ8:JEZ9 JOV8:JOV9 JYR8:JYR9 KIN8:KIN9 KSJ8:KSJ9 LCF8:LCF9 LMB8:LMB9 LVX8:LVX9 MFT8:MFT9 MPP8:MPP9 MZL8:MZL9 NJH8:NJH9 NTD8:NTD9 OCZ8:OCZ9 OMV8:OMV9 OWR8:OWR9 PGN8:PGN9 PQJ8:PQJ9 QAF8:QAF9 QKB8:QKB9 QTX8:QTX9 RDT8:RDT9 RNP8:RNP9 RXL8:RXL9 SHH8:SHH9 SRD8:SRD9 TAZ8:TAZ9 TKV8:TKV9 TUR8:TUR9 UEN8:UEN9 UOJ8:UOJ9 UYF8:UYF9 VIB8:VIB9 VRX8:VRX9 WBT8:WBT9 WLP8:WLP9 I7" xr:uid="{00000000-0002-0000-0200-00000B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uál es la fecha máxima de presentación del dato, informe, o documento?" xr:uid="{1688B999-5504-49A4-8A96-EF8FF89CB05F}">
          <x14:formula1>
            <xm:f>'P. PLANEACIÓN Y CALIDAD'!$B$66:$B$69</xm:f>
          </x14:formula1>
          <xm:sqref>G7:G21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1:N25"/>
  <sheetViews>
    <sheetView topLeftCell="C1" zoomScale="80" zoomScaleNormal="80" workbookViewId="0">
      <selection activeCell="G7" sqref="G7:G13"/>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1.57031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22.28515625" style="2" customWidth="1"/>
    <col min="12" max="12" width="1.28515625" style="2" customWidth="1"/>
    <col min="13" max="13" width="27.140625" style="2" customWidth="1"/>
    <col min="14" max="14" width="23.5703125" style="21" customWidth="1"/>
    <col min="15" max="16384" width="11.42578125" style="2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36" customHeight="1" x14ac:dyDescent="0.2">
      <c r="B6" s="9" t="s">
        <v>2</v>
      </c>
      <c r="C6" s="10" t="s">
        <v>7</v>
      </c>
      <c r="D6" s="11" t="s">
        <v>11</v>
      </c>
      <c r="E6" s="11" t="s">
        <v>8</v>
      </c>
      <c r="F6" s="10" t="s">
        <v>56</v>
      </c>
      <c r="G6" s="12" t="s">
        <v>83</v>
      </c>
      <c r="H6" s="12" t="s">
        <v>9</v>
      </c>
      <c r="I6" s="10" t="s">
        <v>10</v>
      </c>
      <c r="J6" s="12" t="s">
        <v>12</v>
      </c>
      <c r="K6" s="10" t="s">
        <v>13</v>
      </c>
      <c r="M6" s="10" t="s">
        <v>262</v>
      </c>
      <c r="N6" s="10" t="s">
        <v>201</v>
      </c>
    </row>
    <row r="7" spans="2:14" s="4" customFormat="1" ht="36" x14ac:dyDescent="0.2">
      <c r="B7" s="162" t="s">
        <v>79</v>
      </c>
      <c r="C7" s="5" t="s">
        <v>20</v>
      </c>
      <c r="D7" s="159" t="s">
        <v>21</v>
      </c>
      <c r="E7" s="5" t="s">
        <v>15</v>
      </c>
      <c r="F7" s="19">
        <v>43889</v>
      </c>
      <c r="G7" s="19"/>
      <c r="H7" s="42" t="s">
        <v>198</v>
      </c>
      <c r="I7" s="5">
        <v>1</v>
      </c>
      <c r="J7" s="15" t="s">
        <v>236</v>
      </c>
      <c r="K7" s="150" t="s">
        <v>226</v>
      </c>
      <c r="L7" s="13"/>
      <c r="M7" s="150" t="s">
        <v>54</v>
      </c>
    </row>
    <row r="8" spans="2:14" s="4" customFormat="1" x14ac:dyDescent="0.2">
      <c r="B8" s="163"/>
      <c r="C8" s="5" t="s">
        <v>75</v>
      </c>
      <c r="D8" s="168"/>
      <c r="E8" s="5" t="s">
        <v>15</v>
      </c>
      <c r="F8" s="19">
        <v>43889</v>
      </c>
      <c r="G8" s="19"/>
      <c r="H8" s="42" t="s">
        <v>198</v>
      </c>
      <c r="I8" s="5">
        <v>1</v>
      </c>
      <c r="J8" s="15" t="s">
        <v>236</v>
      </c>
      <c r="K8" s="150"/>
      <c r="L8" s="13"/>
      <c r="M8" s="150"/>
    </row>
    <row r="9" spans="2:14" s="4" customFormat="1" ht="33.75" x14ac:dyDescent="0.2">
      <c r="B9" s="163"/>
      <c r="C9" s="5" t="s">
        <v>115</v>
      </c>
      <c r="D9" s="168"/>
      <c r="E9" s="37" t="s">
        <v>15</v>
      </c>
      <c r="F9" s="19">
        <v>43889</v>
      </c>
      <c r="G9" s="19"/>
      <c r="H9" s="42" t="s">
        <v>198</v>
      </c>
      <c r="I9" s="37">
        <v>12</v>
      </c>
      <c r="J9" s="15" t="s">
        <v>236</v>
      </c>
      <c r="K9" s="150"/>
      <c r="L9" s="13"/>
      <c r="M9" s="150"/>
      <c r="N9" s="4" t="s">
        <v>299</v>
      </c>
    </row>
    <row r="10" spans="2:14" s="4" customFormat="1" x14ac:dyDescent="0.2">
      <c r="B10" s="163"/>
      <c r="C10" s="37" t="s">
        <v>116</v>
      </c>
      <c r="D10" s="168"/>
      <c r="E10" s="5" t="s">
        <v>15</v>
      </c>
      <c r="F10" s="19">
        <v>43889</v>
      </c>
      <c r="G10" s="19"/>
      <c r="H10" s="42" t="s">
        <v>198</v>
      </c>
      <c r="I10" s="5">
        <v>1</v>
      </c>
      <c r="J10" s="15" t="s">
        <v>236</v>
      </c>
      <c r="K10" s="150"/>
      <c r="L10" s="13"/>
      <c r="M10" s="150"/>
    </row>
    <row r="11" spans="2:14" s="4" customFormat="1" ht="33.75" x14ac:dyDescent="0.2">
      <c r="B11" s="163"/>
      <c r="C11" s="37" t="s">
        <v>76</v>
      </c>
      <c r="D11" s="168"/>
      <c r="E11" s="37" t="s">
        <v>15</v>
      </c>
      <c r="F11" s="19">
        <v>28</v>
      </c>
      <c r="G11" s="19"/>
      <c r="H11" s="42" t="s">
        <v>198</v>
      </c>
      <c r="I11" s="37">
        <v>12</v>
      </c>
      <c r="J11" s="15" t="s">
        <v>236</v>
      </c>
      <c r="K11" s="150"/>
      <c r="L11" s="13"/>
      <c r="M11" s="150"/>
      <c r="N11" s="4" t="s">
        <v>299</v>
      </c>
    </row>
    <row r="12" spans="2:14" s="4" customFormat="1" ht="22.5" x14ac:dyDescent="0.2">
      <c r="B12" s="163"/>
      <c r="C12" s="5" t="s">
        <v>29</v>
      </c>
      <c r="D12" s="168"/>
      <c r="E12" s="165"/>
      <c r="F12" s="19">
        <v>43876</v>
      </c>
      <c r="G12" s="19"/>
      <c r="H12" s="166" t="s">
        <v>224</v>
      </c>
      <c r="I12" s="5">
        <v>1</v>
      </c>
      <c r="J12" s="15" t="s">
        <v>236</v>
      </c>
      <c r="K12" s="157" t="s">
        <v>251</v>
      </c>
      <c r="L12" s="13"/>
      <c r="M12" s="157" t="s">
        <v>226</v>
      </c>
      <c r="N12" s="4" t="s">
        <v>300</v>
      </c>
    </row>
    <row r="13" spans="2:14" s="4" customFormat="1" x14ac:dyDescent="0.2">
      <c r="B13" s="164"/>
      <c r="C13" s="5" t="s">
        <v>30</v>
      </c>
      <c r="D13" s="160"/>
      <c r="E13" s="158"/>
      <c r="F13" s="19">
        <v>43876</v>
      </c>
      <c r="G13" s="19"/>
      <c r="H13" s="167"/>
      <c r="I13" s="5">
        <v>1</v>
      </c>
      <c r="J13" s="15" t="s">
        <v>236</v>
      </c>
      <c r="K13" s="158"/>
      <c r="L13" s="13"/>
      <c r="M13" s="158"/>
    </row>
    <row r="14" spans="2:14" ht="6" customHeight="1" x14ac:dyDescent="0.2"/>
    <row r="15" spans="2:14" s="3" customFormat="1" ht="63.75" customHeight="1" x14ac:dyDescent="0.2">
      <c r="B15" s="152" t="s">
        <v>78</v>
      </c>
      <c r="C15" s="153"/>
      <c r="D15" s="153"/>
      <c r="E15" s="153"/>
      <c r="F15" s="153"/>
      <c r="G15" s="153"/>
      <c r="H15" s="154"/>
      <c r="I15" s="155" t="s">
        <v>0</v>
      </c>
      <c r="J15" s="156"/>
      <c r="K15" s="156"/>
      <c r="L15" s="16"/>
      <c r="M15" s="16"/>
    </row>
    <row r="16" spans="2:14" ht="5.25" customHeight="1" x14ac:dyDescent="0.2"/>
    <row r="21" spans="6:7" x14ac:dyDescent="0.2">
      <c r="F21" s="44" t="s">
        <v>209</v>
      </c>
      <c r="G21" s="2">
        <f>COUNTIF($G$7:$G$13,"Sí")</f>
        <v>0</v>
      </c>
    </row>
    <row r="22" spans="6:7" x14ac:dyDescent="0.2">
      <c r="F22" s="45" t="s">
        <v>210</v>
      </c>
      <c r="G22" s="2">
        <f>COUNTIF($G$7:$G$13,"No")</f>
        <v>0</v>
      </c>
    </row>
    <row r="23" spans="6:7" x14ac:dyDescent="0.2">
      <c r="F23" s="47" t="s">
        <v>211</v>
      </c>
      <c r="G23" s="2">
        <f>COUNTIF($G$7:$G$13,"Pendiente")</f>
        <v>0</v>
      </c>
    </row>
    <row r="24" spans="6:7" x14ac:dyDescent="0.2">
      <c r="F24" s="46" t="s">
        <v>212</v>
      </c>
      <c r="G24" s="2">
        <f>COUNTIF($G$7:$G$13,"Extemporáneo")</f>
        <v>0</v>
      </c>
    </row>
    <row r="25" spans="6:7" x14ac:dyDescent="0.2">
      <c r="F25" s="48" t="s">
        <v>217</v>
      </c>
      <c r="G25" s="2">
        <f>SUM(G21:G24)</f>
        <v>0</v>
      </c>
    </row>
  </sheetData>
  <mergeCells count="13">
    <mergeCell ref="B2:B4"/>
    <mergeCell ref="C2:I2"/>
    <mergeCell ref="C3:I4"/>
    <mergeCell ref="B7:B13"/>
    <mergeCell ref="E12:E13"/>
    <mergeCell ref="H12:H13"/>
    <mergeCell ref="D7:D13"/>
    <mergeCell ref="M7:M11"/>
    <mergeCell ref="M12:M13"/>
    <mergeCell ref="B15:H15"/>
    <mergeCell ref="I15:K15"/>
    <mergeCell ref="K7:K11"/>
    <mergeCell ref="K12:K13"/>
  </mergeCells>
  <conditionalFormatting sqref="G7:G13">
    <cfRule type="containsText" dxfId="35" priority="1" operator="containsText" text="Extemporáneo">
      <formula>NOT(ISERROR(SEARCH("Extemporáneo",G7)))</formula>
    </cfRule>
    <cfRule type="containsText" dxfId="34" priority="2" operator="containsText" text="Pendiente">
      <formula>NOT(ISERROR(SEARCH("Pendiente",G7)))</formula>
    </cfRule>
    <cfRule type="containsText" dxfId="33" priority="3" operator="containsText" text="No">
      <formula>NOT(ISERROR(SEARCH("No",G7)))</formula>
    </cfRule>
    <cfRule type="containsText" dxfId="32" priority="4" operator="containsText" text="Sí">
      <formula>NOT(ISERROR(SEARCH("Sí",G7)))</formula>
    </cfRule>
  </conditionalFormatting>
  <dataValidations count="13">
    <dataValidation allowBlank="1" showInputMessage="1" showErrorMessage="1" prompt="¿Quién verifica que el dato, informe o documento generado en su área o proceso es coherente y suficiente?" sqref="I7:I13" xr:uid="{00000000-0002-0000-0300-000000000000}"/>
    <dataValidation allowBlank="1" showInputMessage="1" showErrorMessage="1" prompt="¿Cada cuanto tiempo se debe generar el dato informe?" sqref="E7:E11" xr:uid="{00000000-0002-0000-0300-000001000000}"/>
    <dataValidation allowBlank="1" showInputMessage="1" showErrorMessage="1" prompt="Sistema mediante el cual se carga o se entrega la información al ente competente." sqref="H7:H11" xr:uid="{03D7C804-F97B-4C50-959B-712A0582A5BB}"/>
    <dataValidation allowBlank="1" showInputMessage="1" showErrorMessage="1" prompt="¿Cargo del Funcionario que debe  generar este dato, informe o documento?_x000a_Ejemplo: Trimestral, semestral, anual, entre otros._x000a_" sqref="K6 M6" xr:uid="{00000000-0002-0000-03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300-000004000000}"/>
    <dataValidation allowBlank="1" showInputMessage="1" showErrorMessage="1" prompt="¿Qué dato, informe o documento se genera como resultado de las actividades que se realizan en el área o proceso que usted participa?" sqref="C6" xr:uid="{00000000-0002-0000-0300-000005000000}"/>
    <dataValidation allowBlank="1" showInputMessage="1" showErrorMessage="1" prompt="¿Cada cuanto tiempo se debe generar el dato, informe o documento generado por el área?" sqref="E6" xr:uid="{00000000-0002-0000-0300-000006000000}"/>
    <dataValidation allowBlank="1" showInputMessage="1" showErrorMessage="1" prompt="¿Cuál es la fecha máxima de presentación del dato, informe, o documento?" sqref="F7:F9 F12:F13" xr:uid="{00000000-0002-0000-0300-000007000000}"/>
    <dataValidation allowBlank="1" showInputMessage="1" showErrorMessage="1" prompt="Sistema mediante el cual se carga o se engrega  la información al ente competente." sqref="H6" xr:uid="{00000000-0002-0000-0300-000008000000}"/>
    <dataValidation allowBlank="1" showInputMessage="1" showErrorMessage="1" prompt="Cantidad de informes que se generan y se cargan al sistema o se entregan al ente competente." sqref="I6" xr:uid="{00000000-0002-0000-0300-000009000000}"/>
    <dataValidation allowBlank="1" showInputMessage="1" showErrorMessage="1" prompt="Entidad a la cual se carga o se entrega el dato, informe o documento." sqref="D6" xr:uid="{00000000-0002-0000-0300-00000A000000}"/>
    <dataValidation allowBlank="1" showInputMessage="1" showErrorMessage="1" prompt="Cargo del Funcionario responsable de generar el dato, informe o documento." sqref="J6" xr:uid="{00000000-0002-0000-03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300-00000C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802CAB-04D3-47FF-AB9F-D330D6AD51D2}">
          <x14:formula1>
            <xm:f>'P. PLANEACIÓN Y CALIDAD'!$B$66:$B$69</xm:f>
          </x14:formula1>
          <xm:sqref>G7:G13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B1:N48"/>
  <sheetViews>
    <sheetView topLeftCell="A4" zoomScale="80" zoomScaleNormal="80" workbookViewId="0">
      <selection activeCell="G7" sqref="G7:G37"/>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15.5703125" style="2" customWidth="1"/>
    <col min="12" max="12" width="1.28515625" style="2" customWidth="1"/>
    <col min="13" max="13" width="22.7109375" style="2" customWidth="1"/>
    <col min="14" max="14" width="27.140625" style="21" customWidth="1"/>
    <col min="15" max="16384" width="11.42578125" style="2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24" x14ac:dyDescent="0.2">
      <c r="B6" s="26" t="s">
        <v>2</v>
      </c>
      <c r="C6" s="23" t="s">
        <v>7</v>
      </c>
      <c r="D6" s="25" t="s">
        <v>11</v>
      </c>
      <c r="E6" s="25" t="s">
        <v>8</v>
      </c>
      <c r="F6" s="23" t="s">
        <v>56</v>
      </c>
      <c r="G6" s="24"/>
      <c r="H6" s="24" t="s">
        <v>9</v>
      </c>
      <c r="I6" s="23" t="s">
        <v>10</v>
      </c>
      <c r="J6" s="24" t="s">
        <v>12</v>
      </c>
      <c r="K6" s="23" t="s">
        <v>13</v>
      </c>
      <c r="M6" s="10" t="s">
        <v>262</v>
      </c>
      <c r="N6" s="10" t="s">
        <v>201</v>
      </c>
    </row>
    <row r="7" spans="2:14" s="4" customFormat="1" ht="12" customHeight="1" x14ac:dyDescent="0.2">
      <c r="B7" s="161" t="s">
        <v>214</v>
      </c>
      <c r="C7" s="171" t="s">
        <v>120</v>
      </c>
      <c r="D7" s="151" t="s">
        <v>25</v>
      </c>
      <c r="E7" s="171" t="s">
        <v>16</v>
      </c>
      <c r="F7" s="97">
        <v>43861</v>
      </c>
      <c r="G7" s="19"/>
      <c r="H7" s="171" t="s">
        <v>124</v>
      </c>
      <c r="I7" s="171">
        <v>4</v>
      </c>
      <c r="J7" s="150" t="s">
        <v>245</v>
      </c>
      <c r="K7" s="150" t="s">
        <v>245</v>
      </c>
      <c r="L7" s="13"/>
      <c r="M7" s="150" t="s">
        <v>274</v>
      </c>
    </row>
    <row r="8" spans="2:14" s="4" customFormat="1" x14ac:dyDescent="0.2">
      <c r="B8" s="161"/>
      <c r="C8" s="171"/>
      <c r="D8" s="151"/>
      <c r="E8" s="171"/>
      <c r="F8" s="107">
        <v>43951</v>
      </c>
      <c r="G8" s="19"/>
      <c r="H8" s="171"/>
      <c r="I8" s="171"/>
      <c r="J8" s="150"/>
      <c r="K8" s="150"/>
      <c r="L8" s="13"/>
      <c r="M8" s="150"/>
    </row>
    <row r="9" spans="2:14" s="4" customFormat="1" x14ac:dyDescent="0.2">
      <c r="B9" s="161"/>
      <c r="C9" s="171"/>
      <c r="D9" s="151"/>
      <c r="E9" s="171"/>
      <c r="F9" s="117">
        <v>44043</v>
      </c>
      <c r="G9" s="19"/>
      <c r="H9" s="171"/>
      <c r="I9" s="171"/>
      <c r="J9" s="150"/>
      <c r="K9" s="150"/>
      <c r="L9" s="13"/>
      <c r="M9" s="150"/>
    </row>
    <row r="10" spans="2:14" s="4" customFormat="1" x14ac:dyDescent="0.2">
      <c r="B10" s="161"/>
      <c r="C10" s="171"/>
      <c r="D10" s="151"/>
      <c r="E10" s="171"/>
      <c r="F10" s="129">
        <v>44135</v>
      </c>
      <c r="G10" s="19"/>
      <c r="H10" s="171"/>
      <c r="I10" s="171"/>
      <c r="J10" s="150"/>
      <c r="K10" s="150"/>
      <c r="L10" s="13"/>
      <c r="M10" s="150"/>
    </row>
    <row r="11" spans="2:14" s="4" customFormat="1" x14ac:dyDescent="0.2">
      <c r="B11" s="161"/>
      <c r="C11" s="150" t="s">
        <v>119</v>
      </c>
      <c r="D11" s="151" t="s">
        <v>117</v>
      </c>
      <c r="E11" s="150" t="s">
        <v>18</v>
      </c>
      <c r="F11" s="97">
        <v>43835</v>
      </c>
      <c r="G11" s="19"/>
      <c r="H11" s="150" t="s">
        <v>194</v>
      </c>
      <c r="I11" s="150">
        <v>12</v>
      </c>
      <c r="J11" s="150"/>
      <c r="K11" s="150"/>
      <c r="L11" s="13"/>
      <c r="M11" s="150"/>
    </row>
    <row r="12" spans="2:14" s="4" customFormat="1" x14ac:dyDescent="0.2">
      <c r="B12" s="161"/>
      <c r="C12" s="150"/>
      <c r="D12" s="151"/>
      <c r="E12" s="150"/>
      <c r="F12" s="98">
        <v>43866</v>
      </c>
      <c r="G12" s="19"/>
      <c r="H12" s="150"/>
      <c r="I12" s="150"/>
      <c r="J12" s="150"/>
      <c r="K12" s="150"/>
      <c r="L12" s="13"/>
      <c r="M12" s="150"/>
    </row>
    <row r="13" spans="2:14" s="4" customFormat="1" x14ac:dyDescent="0.2">
      <c r="B13" s="161"/>
      <c r="C13" s="150"/>
      <c r="D13" s="151"/>
      <c r="E13" s="150"/>
      <c r="F13" s="93">
        <v>43895</v>
      </c>
      <c r="G13" s="19"/>
      <c r="H13" s="150"/>
      <c r="I13" s="150"/>
      <c r="J13" s="150"/>
      <c r="K13" s="150"/>
      <c r="L13" s="13"/>
      <c r="M13" s="150"/>
    </row>
    <row r="14" spans="2:14" s="4" customFormat="1" x14ac:dyDescent="0.2">
      <c r="B14" s="161"/>
      <c r="C14" s="150"/>
      <c r="D14" s="151"/>
      <c r="E14" s="150"/>
      <c r="F14" s="107">
        <v>43926</v>
      </c>
      <c r="G14" s="19"/>
      <c r="H14" s="150"/>
      <c r="I14" s="150"/>
      <c r="J14" s="150"/>
      <c r="K14" s="150"/>
      <c r="L14" s="13"/>
      <c r="M14" s="150"/>
    </row>
    <row r="15" spans="2:14" s="4" customFormat="1" x14ac:dyDescent="0.2">
      <c r="B15" s="161"/>
      <c r="C15" s="150"/>
      <c r="D15" s="151"/>
      <c r="E15" s="150"/>
      <c r="F15" s="112">
        <v>43956</v>
      </c>
      <c r="G15" s="19"/>
      <c r="H15" s="150"/>
      <c r="I15" s="150"/>
      <c r="J15" s="150"/>
      <c r="K15" s="150"/>
      <c r="L15" s="13"/>
      <c r="M15" s="150"/>
    </row>
    <row r="16" spans="2:14" s="4" customFormat="1" x14ac:dyDescent="0.2">
      <c r="B16" s="161"/>
      <c r="C16" s="150"/>
      <c r="D16" s="151"/>
      <c r="E16" s="150"/>
      <c r="F16" s="87">
        <v>43987</v>
      </c>
      <c r="G16" s="19"/>
      <c r="H16" s="150"/>
      <c r="I16" s="150"/>
      <c r="J16" s="150"/>
      <c r="K16" s="150"/>
      <c r="L16" s="13"/>
      <c r="M16" s="150"/>
    </row>
    <row r="17" spans="2:13" s="4" customFormat="1" x14ac:dyDescent="0.2">
      <c r="B17" s="161"/>
      <c r="C17" s="150"/>
      <c r="D17" s="151"/>
      <c r="E17" s="150"/>
      <c r="F17" s="117">
        <v>44017</v>
      </c>
      <c r="G17" s="19"/>
      <c r="H17" s="150"/>
      <c r="I17" s="150"/>
      <c r="J17" s="150"/>
      <c r="K17" s="150"/>
      <c r="L17" s="13"/>
      <c r="M17" s="150"/>
    </row>
    <row r="18" spans="2:13" s="4" customFormat="1" x14ac:dyDescent="0.2">
      <c r="B18" s="161"/>
      <c r="C18" s="150"/>
      <c r="D18" s="151"/>
      <c r="E18" s="150"/>
      <c r="F18" s="126">
        <v>44048</v>
      </c>
      <c r="G18" s="19"/>
      <c r="H18" s="150"/>
      <c r="I18" s="150"/>
      <c r="J18" s="150"/>
      <c r="K18" s="150"/>
      <c r="L18" s="13"/>
      <c r="M18" s="150"/>
    </row>
    <row r="19" spans="2:13" s="4" customFormat="1" x14ac:dyDescent="0.2">
      <c r="B19" s="161"/>
      <c r="C19" s="150"/>
      <c r="D19" s="151"/>
      <c r="E19" s="150"/>
      <c r="F19" s="124">
        <v>44079</v>
      </c>
      <c r="G19" s="19"/>
      <c r="H19" s="150"/>
      <c r="I19" s="150"/>
      <c r="J19" s="150"/>
      <c r="K19" s="150"/>
      <c r="L19" s="13"/>
      <c r="M19" s="150"/>
    </row>
    <row r="20" spans="2:13" s="4" customFormat="1" x14ac:dyDescent="0.2">
      <c r="B20" s="161"/>
      <c r="C20" s="150"/>
      <c r="D20" s="151"/>
      <c r="E20" s="150"/>
      <c r="F20" s="129">
        <v>44109</v>
      </c>
      <c r="G20" s="19"/>
      <c r="H20" s="150"/>
      <c r="I20" s="150"/>
      <c r="J20" s="150"/>
      <c r="K20" s="150"/>
      <c r="L20" s="13"/>
      <c r="M20" s="150"/>
    </row>
    <row r="21" spans="2:13" s="4" customFormat="1" x14ac:dyDescent="0.2">
      <c r="B21" s="161"/>
      <c r="C21" s="150"/>
      <c r="D21" s="151"/>
      <c r="E21" s="150"/>
      <c r="F21" s="19">
        <v>44140</v>
      </c>
      <c r="G21" s="19"/>
      <c r="H21" s="150"/>
      <c r="I21" s="150"/>
      <c r="J21" s="150"/>
      <c r="K21" s="150"/>
      <c r="L21" s="13"/>
      <c r="M21" s="150"/>
    </row>
    <row r="22" spans="2:13" s="4" customFormat="1" x14ac:dyDescent="0.2">
      <c r="B22" s="161"/>
      <c r="C22" s="150"/>
      <c r="D22" s="151"/>
      <c r="E22" s="150"/>
      <c r="F22" s="19">
        <v>44170</v>
      </c>
      <c r="G22" s="19"/>
      <c r="H22" s="150"/>
      <c r="I22" s="150"/>
      <c r="J22" s="150"/>
      <c r="K22" s="150"/>
      <c r="L22" s="13"/>
      <c r="M22" s="150"/>
    </row>
    <row r="23" spans="2:13" s="4" customFormat="1" x14ac:dyDescent="0.2">
      <c r="B23" s="161"/>
      <c r="C23" s="150" t="s">
        <v>118</v>
      </c>
      <c r="D23" s="151" t="s">
        <v>117</v>
      </c>
      <c r="E23" s="150" t="s">
        <v>16</v>
      </c>
      <c r="F23" s="97">
        <v>43840</v>
      </c>
      <c r="G23" s="19"/>
      <c r="H23" s="150"/>
      <c r="I23" s="150">
        <v>4</v>
      </c>
      <c r="J23" s="150"/>
      <c r="K23" s="150"/>
      <c r="L23" s="13"/>
      <c r="M23" s="150"/>
    </row>
    <row r="24" spans="2:13" s="4" customFormat="1" x14ac:dyDescent="0.2">
      <c r="B24" s="161"/>
      <c r="C24" s="150"/>
      <c r="D24" s="151"/>
      <c r="E24" s="150"/>
      <c r="F24" s="107">
        <v>43931</v>
      </c>
      <c r="G24" s="19"/>
      <c r="H24" s="150"/>
      <c r="I24" s="150"/>
      <c r="J24" s="150"/>
      <c r="K24" s="150"/>
      <c r="L24" s="13"/>
      <c r="M24" s="150"/>
    </row>
    <row r="25" spans="2:13" s="4" customFormat="1" x14ac:dyDescent="0.2">
      <c r="B25" s="161"/>
      <c r="C25" s="150"/>
      <c r="D25" s="151"/>
      <c r="E25" s="150"/>
      <c r="F25" s="117">
        <v>44022</v>
      </c>
      <c r="G25" s="19"/>
      <c r="H25" s="150"/>
      <c r="I25" s="150"/>
      <c r="J25" s="150"/>
      <c r="K25" s="150"/>
      <c r="L25" s="13"/>
      <c r="M25" s="150"/>
    </row>
    <row r="26" spans="2:13" s="4" customFormat="1" x14ac:dyDescent="0.2">
      <c r="B26" s="161"/>
      <c r="C26" s="150"/>
      <c r="D26" s="151"/>
      <c r="E26" s="150"/>
      <c r="F26" s="129">
        <v>44114</v>
      </c>
      <c r="G26" s="19"/>
      <c r="H26" s="150"/>
      <c r="I26" s="150"/>
      <c r="J26" s="150"/>
      <c r="K26" s="150"/>
      <c r="L26" s="13"/>
      <c r="M26" s="150"/>
    </row>
    <row r="27" spans="2:13" s="4" customFormat="1" ht="12" customHeight="1" x14ac:dyDescent="0.2">
      <c r="B27" s="161"/>
      <c r="C27" s="150" t="s">
        <v>94</v>
      </c>
      <c r="D27" s="151" t="s">
        <v>95</v>
      </c>
      <c r="E27" s="150" t="s">
        <v>18</v>
      </c>
      <c r="F27" s="97">
        <v>43840</v>
      </c>
      <c r="G27" s="19"/>
      <c r="H27" s="150" t="s">
        <v>195</v>
      </c>
      <c r="I27" s="150">
        <v>12</v>
      </c>
      <c r="J27" s="150"/>
      <c r="K27" s="150"/>
      <c r="L27" s="13"/>
      <c r="M27" s="150"/>
    </row>
    <row r="28" spans="2:13" s="4" customFormat="1" x14ac:dyDescent="0.2">
      <c r="B28" s="161"/>
      <c r="C28" s="150"/>
      <c r="D28" s="151"/>
      <c r="E28" s="150"/>
      <c r="F28" s="98">
        <v>43871</v>
      </c>
      <c r="G28" s="19"/>
      <c r="H28" s="150"/>
      <c r="I28" s="150"/>
      <c r="J28" s="150"/>
      <c r="K28" s="150"/>
      <c r="L28" s="13"/>
      <c r="M28" s="150"/>
    </row>
    <row r="29" spans="2:13" s="4" customFormat="1" x14ac:dyDescent="0.2">
      <c r="B29" s="161"/>
      <c r="C29" s="150"/>
      <c r="D29" s="151"/>
      <c r="E29" s="150"/>
      <c r="F29" s="93">
        <v>43900</v>
      </c>
      <c r="G29" s="19"/>
      <c r="H29" s="150"/>
      <c r="I29" s="150"/>
      <c r="J29" s="150"/>
      <c r="K29" s="150"/>
      <c r="L29" s="13"/>
      <c r="M29" s="150"/>
    </row>
    <row r="30" spans="2:13" s="4" customFormat="1" x14ac:dyDescent="0.2">
      <c r="B30" s="161"/>
      <c r="C30" s="150"/>
      <c r="D30" s="151"/>
      <c r="E30" s="150"/>
      <c r="F30" s="107">
        <v>43931</v>
      </c>
      <c r="G30" s="19"/>
      <c r="H30" s="150"/>
      <c r="I30" s="150"/>
      <c r="J30" s="150"/>
      <c r="K30" s="150"/>
      <c r="L30" s="13"/>
      <c r="M30" s="150"/>
    </row>
    <row r="31" spans="2:13" s="4" customFormat="1" x14ac:dyDescent="0.2">
      <c r="B31" s="161"/>
      <c r="C31" s="150"/>
      <c r="D31" s="151"/>
      <c r="E31" s="150"/>
      <c r="F31" s="112">
        <v>43961</v>
      </c>
      <c r="G31" s="19"/>
      <c r="H31" s="150"/>
      <c r="I31" s="150"/>
      <c r="J31" s="150"/>
      <c r="K31" s="150"/>
      <c r="L31" s="13"/>
      <c r="M31" s="150"/>
    </row>
    <row r="32" spans="2:13" s="4" customFormat="1" x14ac:dyDescent="0.2">
      <c r="B32" s="161"/>
      <c r="C32" s="150"/>
      <c r="D32" s="151"/>
      <c r="E32" s="150"/>
      <c r="F32" s="87">
        <v>43992</v>
      </c>
      <c r="G32" s="19"/>
      <c r="H32" s="150"/>
      <c r="I32" s="150"/>
      <c r="J32" s="150"/>
      <c r="K32" s="150"/>
      <c r="L32" s="13"/>
      <c r="M32" s="150"/>
    </row>
    <row r="33" spans="2:13" s="4" customFormat="1" x14ac:dyDescent="0.2">
      <c r="B33" s="161"/>
      <c r="C33" s="150"/>
      <c r="D33" s="151"/>
      <c r="E33" s="150"/>
      <c r="F33" s="117">
        <v>44022</v>
      </c>
      <c r="G33" s="19"/>
      <c r="H33" s="150"/>
      <c r="I33" s="150"/>
      <c r="J33" s="150"/>
      <c r="K33" s="150"/>
      <c r="L33" s="13"/>
      <c r="M33" s="150"/>
    </row>
    <row r="34" spans="2:13" s="4" customFormat="1" x14ac:dyDescent="0.2">
      <c r="B34" s="161"/>
      <c r="C34" s="150"/>
      <c r="D34" s="151"/>
      <c r="E34" s="150"/>
      <c r="F34" s="126">
        <v>44053</v>
      </c>
      <c r="G34" s="19"/>
      <c r="H34" s="150"/>
      <c r="I34" s="150"/>
      <c r="J34" s="150"/>
      <c r="K34" s="150"/>
      <c r="L34" s="13"/>
      <c r="M34" s="150"/>
    </row>
    <row r="35" spans="2:13" s="4" customFormat="1" x14ac:dyDescent="0.2">
      <c r="B35" s="161"/>
      <c r="C35" s="150"/>
      <c r="D35" s="151"/>
      <c r="E35" s="150"/>
      <c r="F35" s="124">
        <v>44084</v>
      </c>
      <c r="G35" s="19"/>
      <c r="H35" s="150"/>
      <c r="I35" s="150"/>
      <c r="J35" s="150"/>
      <c r="K35" s="150"/>
      <c r="L35" s="13"/>
      <c r="M35" s="150"/>
    </row>
    <row r="36" spans="2:13" s="4" customFormat="1" x14ac:dyDescent="0.2">
      <c r="B36" s="161"/>
      <c r="C36" s="150"/>
      <c r="D36" s="151"/>
      <c r="E36" s="150"/>
      <c r="F36" s="129">
        <v>44114</v>
      </c>
      <c r="G36" s="19"/>
      <c r="H36" s="150"/>
      <c r="I36" s="150"/>
      <c r="J36" s="150"/>
      <c r="K36" s="150"/>
      <c r="L36" s="13"/>
      <c r="M36" s="150"/>
    </row>
    <row r="37" spans="2:13" s="4" customFormat="1" x14ac:dyDescent="0.2">
      <c r="B37" s="161"/>
      <c r="C37" s="150"/>
      <c r="D37" s="151"/>
      <c r="E37" s="150"/>
      <c r="F37" s="19">
        <v>44145</v>
      </c>
      <c r="G37" s="19"/>
      <c r="H37" s="150"/>
      <c r="I37" s="150"/>
      <c r="J37" s="150"/>
      <c r="K37" s="150"/>
      <c r="L37" s="13"/>
      <c r="M37" s="150"/>
    </row>
    <row r="38" spans="2:13" s="4" customFormat="1" x14ac:dyDescent="0.2">
      <c r="B38" s="161"/>
      <c r="C38" s="150"/>
      <c r="D38" s="151"/>
      <c r="E38" s="150"/>
      <c r="F38" s="19">
        <v>44175</v>
      </c>
      <c r="G38" s="19"/>
      <c r="H38" s="150"/>
      <c r="I38" s="150"/>
      <c r="J38" s="150"/>
      <c r="K38" s="150"/>
      <c r="L38" s="13"/>
      <c r="M38" s="150"/>
    </row>
    <row r="39" spans="2:13" ht="6" customHeight="1" x14ac:dyDescent="0.2"/>
    <row r="40" spans="2:13" s="3" customFormat="1" ht="63.75" customHeight="1" x14ac:dyDescent="0.2">
      <c r="B40" s="152" t="s">
        <v>113</v>
      </c>
      <c r="C40" s="153"/>
      <c r="D40" s="153"/>
      <c r="E40" s="153"/>
      <c r="F40" s="153"/>
      <c r="G40" s="153"/>
      <c r="H40" s="154"/>
      <c r="I40" s="152" t="s">
        <v>0</v>
      </c>
      <c r="J40" s="169"/>
      <c r="K40" s="170"/>
      <c r="L40" s="16"/>
      <c r="M40" s="16"/>
    </row>
    <row r="41" spans="2:13" ht="5.25" customHeight="1" x14ac:dyDescent="0.2"/>
    <row r="44" spans="2:13" x14ac:dyDescent="0.2">
      <c r="F44" s="44" t="s">
        <v>209</v>
      </c>
      <c r="G44" s="2">
        <f>COUNTIF($G$7:$G$38,"Sí")</f>
        <v>0</v>
      </c>
    </row>
    <row r="45" spans="2:13" x14ac:dyDescent="0.2">
      <c r="F45" s="45" t="s">
        <v>210</v>
      </c>
      <c r="G45" s="2">
        <f>COUNTIF($G$7:$G$38,"No")</f>
        <v>0</v>
      </c>
    </row>
    <row r="46" spans="2:13" x14ac:dyDescent="0.2">
      <c r="F46" s="47" t="s">
        <v>211</v>
      </c>
      <c r="G46" s="2">
        <f>COUNTIF($G$7:$G$38,"Pendiente")</f>
        <v>0</v>
      </c>
    </row>
    <row r="47" spans="2:13" x14ac:dyDescent="0.2">
      <c r="F47" s="46" t="s">
        <v>212</v>
      </c>
      <c r="G47" s="2">
        <f>COUNTIF($G$7:$G$38,"Extemporáneo")</f>
        <v>0</v>
      </c>
    </row>
    <row r="48" spans="2:13" x14ac:dyDescent="0.2">
      <c r="F48" s="48" t="s">
        <v>217</v>
      </c>
      <c r="G48" s="2">
        <f>SUM(G44:G47)</f>
        <v>0</v>
      </c>
    </row>
  </sheetData>
  <autoFilter ref="C6:K38" xr:uid="{00000000-0009-0000-0000-000004000000}"/>
  <mergeCells count="28">
    <mergeCell ref="E23:E26"/>
    <mergeCell ref="J7:J38"/>
    <mergeCell ref="K7:K38"/>
    <mergeCell ref="C27:C38"/>
    <mergeCell ref="B7:B38"/>
    <mergeCell ref="E7:E10"/>
    <mergeCell ref="I27:I38"/>
    <mergeCell ref="D27:D38"/>
    <mergeCell ref="E27:E38"/>
    <mergeCell ref="H11:H26"/>
    <mergeCell ref="I11:I22"/>
    <mergeCell ref="I23:I26"/>
    <mergeCell ref="M7:M38"/>
    <mergeCell ref="B2:B4"/>
    <mergeCell ref="C2:I2"/>
    <mergeCell ref="C3:I4"/>
    <mergeCell ref="B40:H40"/>
    <mergeCell ref="I40:K40"/>
    <mergeCell ref="C7:C10"/>
    <mergeCell ref="D7:D10"/>
    <mergeCell ref="H7:H10"/>
    <mergeCell ref="I7:I10"/>
    <mergeCell ref="H27:H38"/>
    <mergeCell ref="C11:C22"/>
    <mergeCell ref="D11:D22"/>
    <mergeCell ref="E11:E22"/>
    <mergeCell ref="C23:C26"/>
    <mergeCell ref="D23:D26"/>
  </mergeCells>
  <conditionalFormatting sqref="G7:G38">
    <cfRule type="containsText" dxfId="31" priority="1" operator="containsText" text="Extemporáneo">
      <formula>NOT(ISERROR(SEARCH("Extemporáneo",G7)))</formula>
    </cfRule>
    <cfRule type="containsText" dxfId="30" priority="2" operator="containsText" text="Pendiente">
      <formula>NOT(ISERROR(SEARCH("Pendiente",G7)))</formula>
    </cfRule>
    <cfRule type="containsText" dxfId="29" priority="3" operator="containsText" text="No">
      <formula>NOT(ISERROR(SEARCH("No",G7)))</formula>
    </cfRule>
    <cfRule type="containsText" dxfId="28" priority="4" operator="containsText" text="Sí">
      <formula>NOT(ISERROR(SEARCH("Sí",G7)))</formula>
    </cfRule>
  </conditionalFormatting>
  <dataValidations count="11">
    <dataValidation allowBlank="1" showInputMessage="1" showErrorMessage="1" prompt="¿Quién verifica que el dato, informe o documento generado en su área o proceso es coherente y suficiente?" sqref="I7 I27" xr:uid="{00000000-0002-0000-0400-000000000000}"/>
    <dataValidation allowBlank="1" showInputMessage="1" showErrorMessage="1" prompt="¿Cada cuanto tiempo se debe generar el dato informe?" sqref="E7 E27" xr:uid="{00000000-0002-0000-0400-000001000000}"/>
    <dataValidation allowBlank="1" showInputMessage="1" showErrorMessage="1" prompt="¿Cargo del Funcionario que debe  generar este dato, informe o documento?_x000a_Ejemplo: Trimestral, semestral, anual, entre otros._x000a_" sqref="K6 M6" xr:uid="{00000000-0002-0000-0400-000002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400-000003000000}"/>
    <dataValidation allowBlank="1" showInputMessage="1" showErrorMessage="1" prompt="¿Qué dato, informe o documento se genera como resultado de las actividades que se realizan en el área o proceso que usted participa?" sqref="C6" xr:uid="{00000000-0002-0000-0400-000004000000}"/>
    <dataValidation allowBlank="1" showInputMessage="1" showErrorMessage="1" prompt="¿Cada cuanto tiempo se debe generar el dato, informe o documento generado por el área?" sqref="E6" xr:uid="{00000000-0002-0000-0400-000005000000}"/>
    <dataValidation allowBlank="1" showInputMessage="1" showErrorMessage="1" prompt="¿Cuál es la fecha máxima de presentación del dato, informe, o documento?" sqref="H7 F7:F26" xr:uid="{00000000-0002-0000-0400-000006000000}"/>
    <dataValidation allowBlank="1" showInputMessage="1" showErrorMessage="1" prompt="Sistema mediante el cual se carga o se engrega  la información al ente competente." sqref="H6" xr:uid="{00000000-0002-0000-0400-000007000000}"/>
    <dataValidation allowBlank="1" showInputMessage="1" showErrorMessage="1" prompt="Cantidad de informes que se generan y se cargan al sistema o se entregan al ente competente." sqref="I6" xr:uid="{00000000-0002-0000-0400-000008000000}"/>
    <dataValidation allowBlank="1" showInputMessage="1" showErrorMessage="1" prompt="Entidad a la cual se carga o se entrega el dato, informe o documento." sqref="D6" xr:uid="{00000000-0002-0000-0400-000009000000}"/>
    <dataValidation allowBlank="1" showInputMessage="1" showErrorMessage="1" prompt="Cargo del Funcionario responsable de generar el dato, informe o documento." sqref="J6" xr:uid="{00000000-0002-0000-0400-00000A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4AB8980-DC79-41CC-9AD2-39E6269045B0}">
          <x14:formula1>
            <xm:f>'P. PLANEACIÓN Y CALIDAD'!$B$66:$B$69</xm:f>
          </x14:formula1>
          <xm:sqref>G7:G38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O42"/>
  <sheetViews>
    <sheetView topLeftCell="A13" zoomScale="77" zoomScaleNormal="77" workbookViewId="0">
      <selection activeCell="S14" sqref="S14"/>
    </sheetView>
  </sheetViews>
  <sheetFormatPr baseColWidth="10" defaultColWidth="11.42578125" defaultRowHeight="12" x14ac:dyDescent="0.2"/>
  <cols>
    <col min="1" max="1" width="3.140625" style="82" customWidth="1"/>
    <col min="2" max="2" width="13.7109375" style="2" customWidth="1"/>
    <col min="3" max="3" width="31.5703125" style="2" customWidth="1"/>
    <col min="4" max="4" width="24" style="2" customWidth="1"/>
    <col min="5" max="5" width="13.42578125" style="2" customWidth="1"/>
    <col min="6" max="6" width="14.85546875" style="2" customWidth="1"/>
    <col min="7" max="7" width="16" style="2" customWidth="1"/>
    <col min="8" max="8" width="14.28515625" style="2" customWidth="1"/>
    <col min="9" max="9" width="12.28515625" style="2" customWidth="1"/>
    <col min="10" max="10" width="17.28515625" style="2" customWidth="1"/>
    <col min="11" max="11" width="16.42578125" style="2" customWidth="1"/>
    <col min="12" max="12" width="1.28515625" style="2" customWidth="1"/>
    <col min="13" max="13" width="15.140625" style="2" customWidth="1"/>
    <col min="14" max="14" width="37.7109375" style="21" customWidth="1"/>
    <col min="15" max="15" width="28.5703125" style="21" customWidth="1"/>
    <col min="16" max="16384" width="11.42578125" style="21"/>
  </cols>
  <sheetData>
    <row r="1" spans="1:15" ht="6.75" customHeight="1" x14ac:dyDescent="0.2"/>
    <row r="2" spans="1:15" s="2" customFormat="1" ht="15.75" customHeight="1" x14ac:dyDescent="0.2">
      <c r="A2" s="35"/>
      <c r="B2" s="142"/>
      <c r="C2" s="143" t="s">
        <v>1</v>
      </c>
      <c r="D2" s="143"/>
      <c r="E2" s="143"/>
      <c r="F2" s="143"/>
      <c r="G2" s="143"/>
      <c r="H2" s="143"/>
      <c r="I2" s="144"/>
      <c r="J2" s="5" t="s">
        <v>4</v>
      </c>
      <c r="K2" s="7" t="s">
        <v>6</v>
      </c>
    </row>
    <row r="3" spans="1:15" s="2" customFormat="1" ht="12" customHeight="1" x14ac:dyDescent="0.2">
      <c r="A3" s="35"/>
      <c r="B3" s="142"/>
      <c r="C3" s="145" t="s">
        <v>81</v>
      </c>
      <c r="D3" s="145"/>
      <c r="E3" s="145"/>
      <c r="F3" s="145"/>
      <c r="G3" s="145"/>
      <c r="H3" s="145"/>
      <c r="I3" s="146"/>
      <c r="J3" s="5" t="s">
        <v>5</v>
      </c>
      <c r="K3" s="6">
        <v>1</v>
      </c>
    </row>
    <row r="4" spans="1:15" s="2" customFormat="1" ht="12" customHeight="1" x14ac:dyDescent="0.2">
      <c r="A4" s="35"/>
      <c r="B4" s="142"/>
      <c r="C4" s="147"/>
      <c r="D4" s="147"/>
      <c r="E4" s="147"/>
      <c r="F4" s="147"/>
      <c r="G4" s="147"/>
      <c r="H4" s="147"/>
      <c r="I4" s="148"/>
      <c r="J4" s="5" t="s">
        <v>3</v>
      </c>
      <c r="K4" s="8">
        <v>42893</v>
      </c>
    </row>
    <row r="5" spans="1:15" ht="6" customHeight="1" x14ac:dyDescent="0.2"/>
    <row r="6" spans="1:15" ht="40.5" customHeight="1" x14ac:dyDescent="0.2">
      <c r="B6" s="9" t="s">
        <v>2</v>
      </c>
      <c r="C6" s="10" t="s">
        <v>7</v>
      </c>
      <c r="D6" s="11" t="s">
        <v>11</v>
      </c>
      <c r="E6" s="11" t="s">
        <v>8</v>
      </c>
      <c r="F6" s="10" t="s">
        <v>56</v>
      </c>
      <c r="G6" s="12" t="s">
        <v>83</v>
      </c>
      <c r="H6" s="12" t="s">
        <v>9</v>
      </c>
      <c r="I6" s="10" t="s">
        <v>10</v>
      </c>
      <c r="J6" s="12" t="s">
        <v>12</v>
      </c>
      <c r="K6" s="10" t="s">
        <v>13</v>
      </c>
      <c r="M6" s="10" t="s">
        <v>262</v>
      </c>
      <c r="N6" s="10" t="s">
        <v>312</v>
      </c>
      <c r="O6" s="10" t="s">
        <v>313</v>
      </c>
    </row>
    <row r="7" spans="1:15" ht="48" x14ac:dyDescent="0.2">
      <c r="B7" s="162" t="s">
        <v>24</v>
      </c>
      <c r="C7" s="83" t="s">
        <v>314</v>
      </c>
      <c r="D7" s="5" t="s">
        <v>301</v>
      </c>
      <c r="E7" s="5" t="s">
        <v>15</v>
      </c>
      <c r="F7" s="93">
        <v>44640</v>
      </c>
      <c r="G7" s="141"/>
      <c r="H7" s="5" t="s">
        <v>301</v>
      </c>
      <c r="I7" s="5">
        <v>1</v>
      </c>
      <c r="J7" s="5" t="s">
        <v>243</v>
      </c>
      <c r="K7" s="5" t="s">
        <v>243</v>
      </c>
      <c r="L7" s="5"/>
      <c r="M7" s="5" t="s">
        <v>315</v>
      </c>
      <c r="N7" s="84" t="s">
        <v>316</v>
      </c>
      <c r="O7" s="85"/>
    </row>
    <row r="8" spans="1:15" ht="40.5" customHeight="1" x14ac:dyDescent="0.2">
      <c r="B8" s="163"/>
      <c r="C8" s="59" t="s">
        <v>302</v>
      </c>
      <c r="D8" s="54" t="s">
        <v>317</v>
      </c>
      <c r="E8" s="5" t="s">
        <v>303</v>
      </c>
      <c r="F8" s="19" t="s">
        <v>318</v>
      </c>
      <c r="G8" s="141"/>
      <c r="H8" s="86"/>
      <c r="I8" s="5"/>
      <c r="J8" s="5" t="s">
        <v>243</v>
      </c>
      <c r="K8" s="5" t="s">
        <v>243</v>
      </c>
      <c r="L8" s="28"/>
      <c r="M8" s="5" t="s">
        <v>319</v>
      </c>
      <c r="N8" s="84" t="s">
        <v>320</v>
      </c>
      <c r="O8" s="85"/>
    </row>
    <row r="9" spans="1:15" ht="40.5" customHeight="1" x14ac:dyDescent="0.2">
      <c r="B9" s="163"/>
      <c r="C9" s="172" t="s">
        <v>304</v>
      </c>
      <c r="D9" s="157" t="s">
        <v>321</v>
      </c>
      <c r="E9" s="157" t="s">
        <v>14</v>
      </c>
      <c r="F9" s="117" t="s">
        <v>306</v>
      </c>
      <c r="G9" s="141"/>
      <c r="H9" s="157" t="s">
        <v>305</v>
      </c>
      <c r="I9" s="157">
        <v>2</v>
      </c>
      <c r="J9" s="157" t="s">
        <v>243</v>
      </c>
      <c r="K9" s="157" t="s">
        <v>243</v>
      </c>
      <c r="L9" s="28"/>
      <c r="M9" s="157" t="s">
        <v>322</v>
      </c>
      <c r="N9" s="175" t="s">
        <v>323</v>
      </c>
      <c r="O9" s="85"/>
    </row>
    <row r="10" spans="1:15" ht="40.5" customHeight="1" x14ac:dyDescent="0.2">
      <c r="B10" s="163"/>
      <c r="C10" s="173"/>
      <c r="D10" s="158"/>
      <c r="E10" s="158"/>
      <c r="F10" s="97" t="s">
        <v>307</v>
      </c>
      <c r="G10" s="141"/>
      <c r="H10" s="158"/>
      <c r="I10" s="158"/>
      <c r="J10" s="158"/>
      <c r="K10" s="158"/>
      <c r="L10" s="28"/>
      <c r="M10" s="158"/>
      <c r="N10" s="176"/>
      <c r="O10" s="85"/>
    </row>
    <row r="11" spans="1:15" ht="40.5" customHeight="1" x14ac:dyDescent="0.2">
      <c r="B11" s="163"/>
      <c r="C11" s="172" t="s">
        <v>308</v>
      </c>
      <c r="D11" s="157" t="s">
        <v>305</v>
      </c>
      <c r="E11" s="157" t="s">
        <v>16</v>
      </c>
      <c r="F11" s="107">
        <v>43941</v>
      </c>
      <c r="G11" s="141"/>
      <c r="H11" s="157" t="s">
        <v>305</v>
      </c>
      <c r="I11" s="157">
        <v>4</v>
      </c>
      <c r="J11" s="157" t="s">
        <v>243</v>
      </c>
      <c r="K11" s="157" t="s">
        <v>243</v>
      </c>
      <c r="L11" s="28"/>
      <c r="M11" s="157" t="s">
        <v>319</v>
      </c>
      <c r="N11" s="175" t="s">
        <v>324</v>
      </c>
      <c r="O11" s="85"/>
    </row>
    <row r="12" spans="1:15" ht="40.5" customHeight="1" x14ac:dyDescent="0.2">
      <c r="B12" s="163"/>
      <c r="C12" s="174"/>
      <c r="D12" s="165"/>
      <c r="E12" s="165"/>
      <c r="F12" s="117">
        <v>44042</v>
      </c>
      <c r="G12" s="141"/>
      <c r="H12" s="165"/>
      <c r="I12" s="165"/>
      <c r="J12" s="165"/>
      <c r="K12" s="165"/>
      <c r="L12" s="28"/>
      <c r="M12" s="165"/>
      <c r="N12" s="177"/>
      <c r="O12" s="85"/>
    </row>
    <row r="13" spans="1:15" ht="40.5" customHeight="1" x14ac:dyDescent="0.2">
      <c r="B13" s="163"/>
      <c r="C13" s="174"/>
      <c r="D13" s="165"/>
      <c r="E13" s="165"/>
      <c r="F13" s="129">
        <v>44134</v>
      </c>
      <c r="G13" s="141"/>
      <c r="H13" s="165"/>
      <c r="I13" s="165"/>
      <c r="J13" s="165"/>
      <c r="K13" s="165"/>
      <c r="L13" s="28"/>
      <c r="M13" s="165"/>
      <c r="N13" s="177"/>
      <c r="O13" s="85"/>
    </row>
    <row r="14" spans="1:15" ht="40.5" customHeight="1" x14ac:dyDescent="0.2">
      <c r="B14" s="163"/>
      <c r="C14" s="173"/>
      <c r="D14" s="158"/>
      <c r="E14" s="158"/>
      <c r="F14" s="97">
        <v>44591</v>
      </c>
      <c r="G14" s="141"/>
      <c r="H14" s="158"/>
      <c r="I14" s="158"/>
      <c r="J14" s="158"/>
      <c r="K14" s="158"/>
      <c r="L14" s="28"/>
      <c r="M14" s="158"/>
      <c r="N14" s="176"/>
      <c r="O14" s="85"/>
    </row>
    <row r="15" spans="1:15" ht="74.25" customHeight="1" x14ac:dyDescent="0.2">
      <c r="B15" s="163"/>
      <c r="C15" s="88" t="s">
        <v>309</v>
      </c>
      <c r="D15" s="54" t="s">
        <v>91</v>
      </c>
      <c r="E15" s="54" t="s">
        <v>187</v>
      </c>
      <c r="F15" s="93">
        <v>44651</v>
      </c>
      <c r="G15" s="141"/>
      <c r="H15" s="5" t="s">
        <v>305</v>
      </c>
      <c r="I15" s="5">
        <v>1</v>
      </c>
      <c r="J15" s="157" t="s">
        <v>243</v>
      </c>
      <c r="K15" s="37" t="s">
        <v>243</v>
      </c>
      <c r="L15" s="28"/>
      <c r="M15" s="5"/>
      <c r="N15" s="84" t="s">
        <v>325</v>
      </c>
      <c r="O15" s="85"/>
    </row>
    <row r="16" spans="1:15" ht="74.25" customHeight="1" x14ac:dyDescent="0.2">
      <c r="B16" s="163"/>
      <c r="C16" s="89" t="s">
        <v>310</v>
      </c>
      <c r="D16" s="54" t="s">
        <v>326</v>
      </c>
      <c r="E16" s="54" t="s">
        <v>187</v>
      </c>
      <c r="F16" s="19" t="s">
        <v>327</v>
      </c>
      <c r="G16" s="141"/>
      <c r="H16" s="5" t="s">
        <v>305</v>
      </c>
      <c r="I16" s="5">
        <v>1</v>
      </c>
      <c r="J16" s="158"/>
      <c r="K16" s="37" t="s">
        <v>243</v>
      </c>
      <c r="L16" s="28"/>
      <c r="M16" s="5"/>
      <c r="N16" s="84" t="s">
        <v>328</v>
      </c>
      <c r="O16" s="85"/>
    </row>
    <row r="17" spans="1:15" ht="74.25" customHeight="1" x14ac:dyDescent="0.2">
      <c r="B17" s="163"/>
      <c r="C17" s="172" t="s">
        <v>311</v>
      </c>
      <c r="D17" s="157" t="s">
        <v>329</v>
      </c>
      <c r="E17" s="157" t="s">
        <v>16</v>
      </c>
      <c r="F17" s="107">
        <v>43941</v>
      </c>
      <c r="G17" s="141"/>
      <c r="H17" s="157" t="s">
        <v>305</v>
      </c>
      <c r="I17" s="157">
        <v>4</v>
      </c>
      <c r="J17" s="157" t="s">
        <v>243</v>
      </c>
      <c r="K17" s="157" t="s">
        <v>243</v>
      </c>
      <c r="L17" s="28"/>
      <c r="M17" s="5"/>
      <c r="N17" s="175" t="s">
        <v>330</v>
      </c>
      <c r="O17" s="85"/>
    </row>
    <row r="18" spans="1:15" ht="74.25" customHeight="1" x14ac:dyDescent="0.2">
      <c r="B18" s="163"/>
      <c r="C18" s="174"/>
      <c r="D18" s="165"/>
      <c r="E18" s="165"/>
      <c r="F18" s="117">
        <v>44042</v>
      </c>
      <c r="G18" s="141"/>
      <c r="H18" s="165"/>
      <c r="I18" s="165"/>
      <c r="J18" s="158"/>
      <c r="K18" s="158"/>
      <c r="L18" s="28"/>
      <c r="M18" s="5"/>
      <c r="N18" s="177"/>
      <c r="O18" s="85"/>
    </row>
    <row r="19" spans="1:15" ht="74.25" customHeight="1" x14ac:dyDescent="0.2">
      <c r="B19" s="163"/>
      <c r="C19" s="174"/>
      <c r="D19" s="165"/>
      <c r="E19" s="165"/>
      <c r="F19" s="129">
        <v>44134</v>
      </c>
      <c r="G19" s="141"/>
      <c r="H19" s="165"/>
      <c r="I19" s="165"/>
      <c r="J19" s="157" t="s">
        <v>243</v>
      </c>
      <c r="K19" s="157" t="s">
        <v>243</v>
      </c>
      <c r="L19" s="28"/>
      <c r="M19" s="5"/>
      <c r="N19" s="177"/>
      <c r="O19" s="85"/>
    </row>
    <row r="20" spans="1:15" ht="74.25" customHeight="1" x14ac:dyDescent="0.2">
      <c r="B20" s="163"/>
      <c r="C20" s="173"/>
      <c r="D20" s="158"/>
      <c r="E20" s="158"/>
      <c r="F20" s="97">
        <v>44591</v>
      </c>
      <c r="G20" s="141"/>
      <c r="H20" s="158"/>
      <c r="I20" s="158"/>
      <c r="J20" s="158"/>
      <c r="K20" s="158"/>
      <c r="L20" s="28"/>
      <c r="M20" s="5"/>
      <c r="N20" s="176"/>
      <c r="O20" s="85"/>
    </row>
    <row r="21" spans="1:15" s="4" customFormat="1" ht="84" x14ac:dyDescent="0.2">
      <c r="A21" s="40"/>
      <c r="B21" s="163"/>
      <c r="C21" s="83" t="s">
        <v>331</v>
      </c>
      <c r="D21" s="89" t="s">
        <v>332</v>
      </c>
      <c r="E21" s="5" t="s">
        <v>15</v>
      </c>
      <c r="F21" s="98">
        <v>43889</v>
      </c>
      <c r="G21" s="141"/>
      <c r="H21" s="52" t="s">
        <v>84</v>
      </c>
      <c r="I21" s="5">
        <v>1</v>
      </c>
      <c r="J21" s="5" t="s">
        <v>243</v>
      </c>
      <c r="K21" s="5" t="s">
        <v>243</v>
      </c>
      <c r="L21" s="13"/>
      <c r="M21" s="5" t="s">
        <v>229</v>
      </c>
      <c r="N21" s="84" t="s">
        <v>333</v>
      </c>
      <c r="O21" s="90"/>
    </row>
    <row r="22" spans="1:15" s="4" customFormat="1" ht="24" x14ac:dyDescent="0.2">
      <c r="A22" s="40"/>
      <c r="B22" s="163"/>
      <c r="C22" s="172" t="s">
        <v>334</v>
      </c>
      <c r="D22" s="172" t="s">
        <v>85</v>
      </c>
      <c r="E22" s="157" t="s">
        <v>149</v>
      </c>
      <c r="F22" s="117">
        <v>44772</v>
      </c>
      <c r="G22" s="141"/>
      <c r="H22" s="157" t="s">
        <v>86</v>
      </c>
      <c r="I22" s="157">
        <v>2</v>
      </c>
      <c r="J22" s="157" t="s">
        <v>243</v>
      </c>
      <c r="K22" s="157" t="s">
        <v>243</v>
      </c>
      <c r="L22" s="13"/>
      <c r="M22" s="5" t="s">
        <v>229</v>
      </c>
      <c r="N22" s="175" t="s">
        <v>335</v>
      </c>
      <c r="O22" s="90"/>
    </row>
    <row r="23" spans="1:15" s="4" customFormat="1" ht="45" x14ac:dyDescent="0.2">
      <c r="A23" s="40"/>
      <c r="B23" s="163"/>
      <c r="C23" s="173"/>
      <c r="D23" s="173"/>
      <c r="E23" s="158"/>
      <c r="F23" s="97">
        <v>44592</v>
      </c>
      <c r="G23" s="141"/>
      <c r="H23" s="158"/>
      <c r="I23" s="158"/>
      <c r="J23" s="158"/>
      <c r="K23" s="158"/>
      <c r="L23" s="13"/>
      <c r="M23" s="5" t="s">
        <v>229</v>
      </c>
      <c r="N23" s="176"/>
      <c r="O23" s="90" t="s">
        <v>336</v>
      </c>
    </row>
    <row r="24" spans="1:15" s="4" customFormat="1" ht="24" x14ac:dyDescent="0.2">
      <c r="A24" s="40"/>
      <c r="B24" s="163"/>
      <c r="C24" s="171" t="s">
        <v>337</v>
      </c>
      <c r="D24" s="172" t="s">
        <v>91</v>
      </c>
      <c r="E24" s="157" t="s">
        <v>16</v>
      </c>
      <c r="F24" s="112">
        <v>43961</v>
      </c>
      <c r="G24" s="141"/>
      <c r="H24" s="52" t="s">
        <v>89</v>
      </c>
      <c r="I24" s="157">
        <v>4</v>
      </c>
      <c r="J24" s="157" t="s">
        <v>243</v>
      </c>
      <c r="K24" s="157" t="s">
        <v>243</v>
      </c>
      <c r="L24" s="13"/>
      <c r="M24" s="5" t="s">
        <v>229</v>
      </c>
      <c r="N24" s="175" t="s">
        <v>338</v>
      </c>
      <c r="O24" s="90"/>
    </row>
    <row r="25" spans="1:15" s="4" customFormat="1" ht="24" x14ac:dyDescent="0.2">
      <c r="A25" s="40"/>
      <c r="B25" s="163"/>
      <c r="C25" s="171"/>
      <c r="D25" s="174"/>
      <c r="E25" s="165"/>
      <c r="F25" s="124">
        <v>44084</v>
      </c>
      <c r="G25" s="141"/>
      <c r="H25" s="52" t="s">
        <v>89</v>
      </c>
      <c r="I25" s="165"/>
      <c r="J25" s="165"/>
      <c r="K25" s="165"/>
      <c r="L25" s="13"/>
      <c r="M25" s="5" t="s">
        <v>229</v>
      </c>
      <c r="N25" s="177"/>
      <c r="O25" s="90"/>
    </row>
    <row r="26" spans="1:15" s="4" customFormat="1" ht="51" x14ac:dyDescent="0.2">
      <c r="A26" s="40"/>
      <c r="B26" s="163"/>
      <c r="C26" s="171"/>
      <c r="D26" s="173"/>
      <c r="E26" s="158"/>
      <c r="F26" s="97">
        <v>44571</v>
      </c>
      <c r="G26" s="141"/>
      <c r="H26" s="52" t="s">
        <v>89</v>
      </c>
      <c r="I26" s="158"/>
      <c r="J26" s="158"/>
      <c r="K26" s="158"/>
      <c r="L26" s="13"/>
      <c r="M26" s="5" t="s">
        <v>229</v>
      </c>
      <c r="N26" s="176"/>
      <c r="O26" s="91" t="s">
        <v>339</v>
      </c>
    </row>
    <row r="27" spans="1:15" s="4" customFormat="1" ht="24" x14ac:dyDescent="0.2">
      <c r="A27" s="40"/>
      <c r="B27" s="163"/>
      <c r="C27" s="174" t="s">
        <v>151</v>
      </c>
      <c r="D27" s="172" t="s">
        <v>340</v>
      </c>
      <c r="E27" s="157" t="s">
        <v>16</v>
      </c>
      <c r="F27" s="107">
        <v>43941</v>
      </c>
      <c r="G27" s="141"/>
      <c r="H27" s="157" t="s">
        <v>152</v>
      </c>
      <c r="I27" s="157">
        <v>4</v>
      </c>
      <c r="J27" s="157" t="s">
        <v>243</v>
      </c>
      <c r="K27" s="157" t="s">
        <v>243</v>
      </c>
      <c r="L27" s="13"/>
      <c r="M27" s="5" t="s">
        <v>229</v>
      </c>
      <c r="N27" s="175" t="s">
        <v>341</v>
      </c>
      <c r="O27" s="90"/>
    </row>
    <row r="28" spans="1:15" s="4" customFormat="1" ht="24" x14ac:dyDescent="0.2">
      <c r="A28" s="40"/>
      <c r="B28" s="163"/>
      <c r="C28" s="174"/>
      <c r="D28" s="174"/>
      <c r="E28" s="165"/>
      <c r="F28" s="117">
        <v>44042</v>
      </c>
      <c r="G28" s="141"/>
      <c r="H28" s="165"/>
      <c r="I28" s="165"/>
      <c r="J28" s="165"/>
      <c r="K28" s="165"/>
      <c r="L28" s="13"/>
      <c r="M28" s="5" t="s">
        <v>229</v>
      </c>
      <c r="N28" s="177"/>
      <c r="O28" s="90"/>
    </row>
    <row r="29" spans="1:15" s="4" customFormat="1" ht="24" x14ac:dyDescent="0.2">
      <c r="A29" s="40"/>
      <c r="B29" s="163"/>
      <c r="C29" s="174"/>
      <c r="D29" s="174"/>
      <c r="E29" s="165"/>
      <c r="F29" s="129">
        <v>44134</v>
      </c>
      <c r="G29" s="141"/>
      <c r="H29" s="165"/>
      <c r="I29" s="165"/>
      <c r="J29" s="165"/>
      <c r="K29" s="165"/>
      <c r="L29" s="13"/>
      <c r="M29" s="5" t="s">
        <v>229</v>
      </c>
      <c r="N29" s="177"/>
      <c r="O29" s="90"/>
    </row>
    <row r="30" spans="1:15" s="4" customFormat="1" ht="24" x14ac:dyDescent="0.2">
      <c r="A30" s="40"/>
      <c r="B30" s="163"/>
      <c r="C30" s="173"/>
      <c r="D30" s="173"/>
      <c r="E30" s="158"/>
      <c r="F30" s="97">
        <v>44591</v>
      </c>
      <c r="G30" s="141"/>
      <c r="H30" s="158"/>
      <c r="I30" s="158"/>
      <c r="J30" s="158"/>
      <c r="K30" s="158"/>
      <c r="L30" s="13"/>
      <c r="M30" s="5" t="s">
        <v>229</v>
      </c>
      <c r="N30" s="176"/>
      <c r="O30" s="90"/>
    </row>
    <row r="31" spans="1:15" s="4" customFormat="1" ht="108" x14ac:dyDescent="0.2">
      <c r="A31" s="40"/>
      <c r="B31" s="164"/>
      <c r="C31" s="83" t="s">
        <v>58</v>
      </c>
      <c r="D31" s="89" t="s">
        <v>57</v>
      </c>
      <c r="E31" s="59" t="s">
        <v>15</v>
      </c>
      <c r="F31" s="93">
        <v>43921</v>
      </c>
      <c r="G31" s="141"/>
      <c r="H31" s="52" t="s">
        <v>59</v>
      </c>
      <c r="I31" s="5">
        <v>1</v>
      </c>
      <c r="J31" s="15" t="s">
        <v>244</v>
      </c>
      <c r="K31" s="5" t="s">
        <v>243</v>
      </c>
      <c r="L31" s="13"/>
      <c r="M31" s="5" t="s">
        <v>229</v>
      </c>
      <c r="N31" s="84" t="s">
        <v>342</v>
      </c>
      <c r="O31" s="90"/>
    </row>
    <row r="32" spans="1:15" s="4" customFormat="1" x14ac:dyDescent="0.2">
      <c r="A32" s="82"/>
      <c r="B32" s="2"/>
      <c r="C32" s="2"/>
      <c r="D32" s="2"/>
      <c r="E32" s="2"/>
      <c r="F32" s="2"/>
      <c r="G32" s="2"/>
      <c r="H32" s="2"/>
      <c r="I32" s="2"/>
      <c r="J32" s="2"/>
      <c r="K32" s="2"/>
      <c r="L32" s="2"/>
      <c r="M32" s="2"/>
      <c r="N32" s="21"/>
      <c r="O32" s="21"/>
    </row>
    <row r="33" spans="1:15" s="4" customFormat="1" ht="12.75" x14ac:dyDescent="0.2">
      <c r="A33" s="92"/>
      <c r="B33" s="152" t="s">
        <v>113</v>
      </c>
      <c r="C33" s="153"/>
      <c r="D33" s="153"/>
      <c r="E33" s="153"/>
      <c r="F33" s="153"/>
      <c r="G33" s="153"/>
      <c r="H33" s="154"/>
      <c r="I33" s="155" t="s">
        <v>0</v>
      </c>
      <c r="J33" s="156"/>
      <c r="K33" s="156"/>
      <c r="L33" s="16"/>
      <c r="M33" s="16"/>
      <c r="N33" s="3"/>
      <c r="O33" s="3"/>
    </row>
    <row r="34" spans="1:15" s="4" customFormat="1" x14ac:dyDescent="0.2">
      <c r="A34" s="82"/>
      <c r="B34" s="2"/>
      <c r="C34" s="2"/>
      <c r="D34" s="2"/>
      <c r="E34" s="2"/>
      <c r="F34" s="2"/>
      <c r="G34" s="2"/>
      <c r="H34" s="2"/>
      <c r="I34" s="2"/>
      <c r="J34" s="2"/>
      <c r="K34" s="2"/>
      <c r="L34" s="2"/>
      <c r="M34" s="2"/>
      <c r="N34" s="21"/>
      <c r="O34" s="21"/>
    </row>
    <row r="35" spans="1:15" ht="6" customHeight="1" x14ac:dyDescent="0.2"/>
    <row r="36" spans="1:15" s="3" customFormat="1" ht="63.75" customHeight="1" x14ac:dyDescent="0.2">
      <c r="A36" s="82"/>
      <c r="B36" s="2"/>
      <c r="C36" s="2"/>
      <c r="D36" s="2"/>
      <c r="E36" s="2"/>
      <c r="F36" s="2"/>
      <c r="G36" s="2"/>
      <c r="H36" s="2"/>
      <c r="I36" s="2"/>
      <c r="J36" s="2"/>
      <c r="K36" s="2"/>
      <c r="L36" s="2"/>
      <c r="M36" s="2"/>
      <c r="N36" s="21"/>
      <c r="O36" s="21"/>
    </row>
    <row r="37" spans="1:15" ht="5.25" customHeight="1" x14ac:dyDescent="0.2"/>
    <row r="38" spans="1:15" x14ac:dyDescent="0.2">
      <c r="F38" s="44" t="s">
        <v>209</v>
      </c>
      <c r="G38" s="2">
        <f>COUNTIF($G$7:$G$31,"Sí")</f>
        <v>0</v>
      </c>
    </row>
    <row r="39" spans="1:15" x14ac:dyDescent="0.2">
      <c r="F39" s="45" t="s">
        <v>210</v>
      </c>
      <c r="G39" s="2">
        <f>COUNTIF($G$21:$G$31,"No")</f>
        <v>0</v>
      </c>
    </row>
    <row r="40" spans="1:15" x14ac:dyDescent="0.2">
      <c r="F40" s="47" t="s">
        <v>211</v>
      </c>
      <c r="G40" s="2">
        <f>COUNTIF($G$21:$G$31,"Pendiente")</f>
        <v>0</v>
      </c>
    </row>
    <row r="41" spans="1:15" x14ac:dyDescent="0.2">
      <c r="F41" s="46" t="s">
        <v>212</v>
      </c>
      <c r="G41" s="2">
        <f>COUNTIF($G$21:$G$31,"Extemporáneo")</f>
        <v>0</v>
      </c>
    </row>
    <row r="42" spans="1:15" x14ac:dyDescent="0.2">
      <c r="F42" s="48" t="s">
        <v>217</v>
      </c>
      <c r="G42" s="2">
        <f>SUM(G38:G41)</f>
        <v>0</v>
      </c>
    </row>
  </sheetData>
  <autoFilter ref="A6:O31" xr:uid="{00000000-0001-0000-0500-000000000000}"/>
  <mergeCells count="58">
    <mergeCell ref="B33:H33"/>
    <mergeCell ref="I33:K33"/>
    <mergeCell ref="K24:K26"/>
    <mergeCell ref="N24:N26"/>
    <mergeCell ref="C27:C30"/>
    <mergeCell ref="D27:D30"/>
    <mergeCell ref="E27:E30"/>
    <mergeCell ref="H27:H30"/>
    <mergeCell ref="I27:I30"/>
    <mergeCell ref="J27:J30"/>
    <mergeCell ref="K27:K30"/>
    <mergeCell ref="N27:N30"/>
    <mergeCell ref="C24:C26"/>
    <mergeCell ref="D24:D26"/>
    <mergeCell ref="E24:E26"/>
    <mergeCell ref="I24:I26"/>
    <mergeCell ref="J24:J26"/>
    <mergeCell ref="N17:N20"/>
    <mergeCell ref="J19:J20"/>
    <mergeCell ref="K19:K20"/>
    <mergeCell ref="I22:I23"/>
    <mergeCell ref="J22:J23"/>
    <mergeCell ref="K22:K23"/>
    <mergeCell ref="N22:N23"/>
    <mergeCell ref="J15:J16"/>
    <mergeCell ref="H17:H20"/>
    <mergeCell ref="I17:I20"/>
    <mergeCell ref="J17:J18"/>
    <mergeCell ref="K17:K18"/>
    <mergeCell ref="K9:K10"/>
    <mergeCell ref="M9:M10"/>
    <mergeCell ref="N9:N10"/>
    <mergeCell ref="I11:I14"/>
    <mergeCell ref="J11:J14"/>
    <mergeCell ref="K11:K14"/>
    <mergeCell ref="M11:M14"/>
    <mergeCell ref="N11:N14"/>
    <mergeCell ref="E11:E14"/>
    <mergeCell ref="C11:C14"/>
    <mergeCell ref="D11:D14"/>
    <mergeCell ref="I9:I10"/>
    <mergeCell ref="J9:J10"/>
    <mergeCell ref="B2:B4"/>
    <mergeCell ref="C2:I2"/>
    <mergeCell ref="C3:I4"/>
    <mergeCell ref="C22:C23"/>
    <mergeCell ref="D22:D23"/>
    <mergeCell ref="E22:E23"/>
    <mergeCell ref="H22:H23"/>
    <mergeCell ref="D17:D20"/>
    <mergeCell ref="E17:E20"/>
    <mergeCell ref="C17:C20"/>
    <mergeCell ref="B7:B31"/>
    <mergeCell ref="H9:H10"/>
    <mergeCell ref="H11:H14"/>
    <mergeCell ref="C9:C10"/>
    <mergeCell ref="D9:D10"/>
    <mergeCell ref="E9:E10"/>
  </mergeCells>
  <conditionalFormatting sqref="G7:G31">
    <cfRule type="containsText" dxfId="27" priority="1" operator="containsText" text="Extemporáneo">
      <formula>NOT(ISERROR(SEARCH("Extemporáneo",G7)))</formula>
    </cfRule>
    <cfRule type="containsText" dxfId="26" priority="2" operator="containsText" text="Pendiente">
      <formula>NOT(ISERROR(SEARCH("Pendiente",G7)))</formula>
    </cfRule>
    <cfRule type="containsText" dxfId="25" priority="3" operator="containsText" text="No">
      <formula>NOT(ISERROR(SEARCH("No",G7)))</formula>
    </cfRule>
    <cfRule type="containsText" dxfId="24" priority="4" operator="containsText" text="Sí">
      <formula>NOT(ISERROR(SEARCH("Sí",G7)))</formula>
    </cfRule>
  </conditionalFormatting>
  <dataValidations count="13">
    <dataValidation allowBlank="1" showInputMessage="1" showErrorMessage="1" prompt="¿Cuál es la fecha máxima de presentación del dato, informe, o documento?" sqref="F11:F30" xr:uid="{CA7E3B14-CC1A-4C90-959F-CE3E4CFF5251}"/>
    <dataValidation allowBlank="1" showInputMessage="1" showErrorMessage="1" prompt="¿Quién verifica que el dato, informe o documento generado en su área o proceso es coherente y suficiente?" sqref="I31 I21:I22 I27 I24" xr:uid="{53F2A32E-4657-47DA-9473-9B450E290C73}"/>
    <dataValidation allowBlank="1" showInputMessage="1" showErrorMessage="1" prompt="¿Cada cuanto tiempo se debe generar el dato informe?" sqref="E21:E22 E31 E11 E27 E17 E24" xr:uid="{1B5C9E33-E5CB-47BA-B122-A2E1504FE380}"/>
    <dataValidation allowBlank="1" showInputMessage="1" showErrorMessage="1" prompt="Sistema mediante el cual se carga o se entrega la información al ente competente." sqref="H21:H22 H24:H27" xr:uid="{AF4D978E-9B1E-4F76-AF79-2F89E9DB7DD3}"/>
    <dataValidation allowBlank="1" showInputMessage="1" showErrorMessage="1" prompt="¿Cargo del Funcionario que debe  generar este dato, informe o documento?_x000a_Ejemplo: Trimestral, semestral, anual, entre otros._x000a_" sqref="K6 M6:M9 M11 M15:M20" xr:uid="{68171B1D-6BAC-4EDF-8B6F-53088FAE124E}"/>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B3C2EE6B-4E46-458C-ABD3-51BE9FCC1CE7}"/>
    <dataValidation allowBlank="1" showInputMessage="1" showErrorMessage="1" prompt="¿Qué dato, informe o documento se genera como resultado de las actividades que se realizan en el área o proceso que usted participa?" sqref="C6:C9" xr:uid="{5D60B82C-450D-4F20-B706-E843EEA455B6}"/>
    <dataValidation allowBlank="1" showInputMessage="1" showErrorMessage="1" prompt="¿Cada cuanto tiempo se debe generar el dato, informe o documento generado por el área?" sqref="E6:E9" xr:uid="{823CDE90-0A65-4F2F-BD12-4DDC90632EFA}"/>
    <dataValidation allowBlank="1" showInputMessage="1" showErrorMessage="1" prompt="Sistema mediante el cual se carga o se engrega  la información al ente competente." sqref="H6" xr:uid="{B1796D50-62FB-4198-BE55-8F6D75A27AEA}"/>
    <dataValidation allowBlank="1" showInputMessage="1" showErrorMessage="1" prompt="Cantidad de informes que se generan y se cargan al sistema o se entregan al ente competente." sqref="I6:I9 I11 I15:I17" xr:uid="{48C41EF1-073D-42B7-813C-DA83FA1EFC3A}"/>
    <dataValidation allowBlank="1" showInputMessage="1" showErrorMessage="1" prompt="Entidad a la cual se carga o se entrega el dato, informe o documento." sqref="H7:H9 D6:D9 D11 H11" xr:uid="{FA2CAA4C-9634-4D83-B76B-9C17DDF6A2F7}"/>
    <dataValidation allowBlank="1" showInputMessage="1" showErrorMessage="1" prompt="Cargo del Funcionario responsable de generar el dato, informe o documento." sqref="H15:H16 J6" xr:uid="{1110D768-462C-4162-8377-BC255F85BDA6}"/>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B20" xr:uid="{47E952A2-6E45-4062-AE96-B4EAD0FD0EC2}"/>
  </dataValidations>
  <hyperlinks>
    <hyperlink ref="O26" r:id="rId1" xr:uid="{CB20B152-7D35-4945-83E9-DC0DBA05583C}"/>
  </hyperlinks>
  <printOptions horizontalCentered="1"/>
  <pageMargins left="0.23622047244094491" right="0.23622047244094491" top="0.74803149606299213" bottom="0.74803149606299213" header="0.31496062992125984" footer="0.31496062992125984"/>
  <pageSetup paperSize="9" scale="60"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O155"/>
  <sheetViews>
    <sheetView showGridLines="0" zoomScale="80" zoomScaleNormal="80" workbookViewId="0">
      <selection activeCell="G7" sqref="G7:G139"/>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5.28515625" style="2" customWidth="1"/>
    <col min="5" max="5" width="17.5703125" style="2" customWidth="1"/>
    <col min="6" max="6" width="30.85546875" style="2" customWidth="1"/>
    <col min="7" max="7" width="15.140625" style="2" bestFit="1" customWidth="1"/>
    <col min="8" max="8" width="21.7109375" style="2" customWidth="1"/>
    <col min="9" max="9" width="12.28515625" style="2" customWidth="1"/>
    <col min="10" max="10" width="22.140625" style="2" customWidth="1"/>
    <col min="11" max="11" width="31.140625" style="2" bestFit="1" customWidth="1"/>
    <col min="12" max="12" width="19.140625" style="2" customWidth="1"/>
    <col min="13" max="13" width="40" style="21" customWidth="1"/>
    <col min="14" max="16384" width="11.42578125" style="21"/>
  </cols>
  <sheetData>
    <row r="1" spans="2:13" ht="6.75" customHeight="1" x14ac:dyDescent="0.2"/>
    <row r="2" spans="2:13" s="2" customFormat="1" ht="15.75" customHeight="1" x14ac:dyDescent="0.2">
      <c r="B2" s="142" t="s">
        <v>161</v>
      </c>
      <c r="C2" s="143" t="s">
        <v>1</v>
      </c>
      <c r="D2" s="143"/>
      <c r="E2" s="143"/>
      <c r="F2" s="143"/>
      <c r="G2" s="143"/>
      <c r="H2" s="143"/>
      <c r="I2" s="144"/>
      <c r="J2" s="5" t="s">
        <v>4</v>
      </c>
      <c r="K2" s="7" t="s">
        <v>6</v>
      </c>
    </row>
    <row r="3" spans="2:13" s="2" customFormat="1" ht="12" customHeight="1" x14ac:dyDescent="0.2">
      <c r="B3" s="142"/>
      <c r="C3" s="145" t="s">
        <v>81</v>
      </c>
      <c r="D3" s="145"/>
      <c r="E3" s="145"/>
      <c r="F3" s="145"/>
      <c r="G3" s="145"/>
      <c r="H3" s="145"/>
      <c r="I3" s="146"/>
      <c r="J3" s="5" t="s">
        <v>5</v>
      </c>
      <c r="K3" s="6">
        <v>1</v>
      </c>
    </row>
    <row r="4" spans="2:13" s="2" customFormat="1" ht="12" customHeight="1" x14ac:dyDescent="0.2">
      <c r="B4" s="142"/>
      <c r="C4" s="147"/>
      <c r="D4" s="147"/>
      <c r="E4" s="147"/>
      <c r="F4" s="147"/>
      <c r="G4" s="147"/>
      <c r="H4" s="147"/>
      <c r="I4" s="148"/>
      <c r="J4" s="5" t="s">
        <v>3</v>
      </c>
      <c r="K4" s="8">
        <v>42893</v>
      </c>
    </row>
    <row r="5" spans="2:13" ht="6" customHeight="1" x14ac:dyDescent="0.2"/>
    <row r="6" spans="2:13" ht="36.75" customHeight="1" x14ac:dyDescent="0.2">
      <c r="B6" s="9" t="s">
        <v>160</v>
      </c>
      <c r="C6" s="10" t="s">
        <v>7</v>
      </c>
      <c r="D6" s="11" t="s">
        <v>11</v>
      </c>
      <c r="E6" s="11" t="s">
        <v>8</v>
      </c>
      <c r="F6" s="10" t="s">
        <v>56</v>
      </c>
      <c r="G6" s="12" t="s">
        <v>96</v>
      </c>
      <c r="H6" s="12" t="s">
        <v>9</v>
      </c>
      <c r="I6" s="10" t="s">
        <v>10</v>
      </c>
      <c r="J6" s="12" t="s">
        <v>12</v>
      </c>
      <c r="K6" s="10" t="s">
        <v>13</v>
      </c>
      <c r="L6" s="10" t="s">
        <v>262</v>
      </c>
      <c r="M6" s="10" t="s">
        <v>201</v>
      </c>
    </row>
    <row r="7" spans="2:13" s="4" customFormat="1" ht="11.45" customHeight="1" x14ac:dyDescent="0.2">
      <c r="B7" s="184" t="s">
        <v>215</v>
      </c>
      <c r="C7" s="150" t="s">
        <v>163</v>
      </c>
      <c r="D7" s="151" t="s">
        <v>17</v>
      </c>
      <c r="E7" s="150" t="s">
        <v>16</v>
      </c>
      <c r="F7" s="99">
        <v>43876</v>
      </c>
      <c r="G7" s="19"/>
      <c r="H7" s="172" t="s">
        <v>84</v>
      </c>
      <c r="I7" s="150">
        <v>4</v>
      </c>
      <c r="J7" s="172" t="s">
        <v>237</v>
      </c>
      <c r="K7" s="171" t="s">
        <v>237</v>
      </c>
      <c r="L7" s="171" t="s">
        <v>54</v>
      </c>
      <c r="M7" s="4" t="s">
        <v>344</v>
      </c>
    </row>
    <row r="8" spans="2:13" s="4" customFormat="1" x14ac:dyDescent="0.2">
      <c r="B8" s="184"/>
      <c r="C8" s="150"/>
      <c r="D8" s="151"/>
      <c r="E8" s="150"/>
      <c r="F8" s="108">
        <v>43951</v>
      </c>
      <c r="G8" s="19"/>
      <c r="H8" s="174"/>
      <c r="I8" s="150"/>
      <c r="J8" s="174"/>
      <c r="K8" s="171"/>
      <c r="L8" s="171"/>
      <c r="M8" s="40" t="s">
        <v>344</v>
      </c>
    </row>
    <row r="9" spans="2:13" s="4" customFormat="1" x14ac:dyDescent="0.2">
      <c r="B9" s="184"/>
      <c r="C9" s="150"/>
      <c r="D9" s="151"/>
      <c r="E9" s="150"/>
      <c r="F9" s="116">
        <v>44042</v>
      </c>
      <c r="G9" s="19"/>
      <c r="H9" s="174"/>
      <c r="I9" s="150"/>
      <c r="J9" s="174"/>
      <c r="K9" s="171"/>
      <c r="L9" s="171"/>
      <c r="M9" s="40"/>
    </row>
    <row r="10" spans="2:13" s="4" customFormat="1" x14ac:dyDescent="0.2">
      <c r="B10" s="184"/>
      <c r="C10" s="150"/>
      <c r="D10" s="151"/>
      <c r="E10" s="150"/>
      <c r="F10" s="130">
        <v>44134</v>
      </c>
      <c r="G10" s="19"/>
      <c r="H10" s="174"/>
      <c r="I10" s="150"/>
      <c r="J10" s="173"/>
      <c r="K10" s="171"/>
      <c r="L10" s="171"/>
      <c r="M10" s="40"/>
    </row>
    <row r="11" spans="2:13" s="4" customFormat="1" ht="57.75" customHeight="1" x14ac:dyDescent="0.2">
      <c r="B11" s="184"/>
      <c r="C11" s="5" t="s">
        <v>121</v>
      </c>
      <c r="D11" s="151"/>
      <c r="E11" s="5" t="s">
        <v>38</v>
      </c>
      <c r="F11" s="94">
        <v>43920</v>
      </c>
      <c r="G11" s="19"/>
      <c r="H11" s="174"/>
      <c r="I11" s="5">
        <v>1</v>
      </c>
      <c r="J11" s="59" t="s">
        <v>256</v>
      </c>
      <c r="K11" s="171"/>
      <c r="L11" s="171"/>
      <c r="M11" s="38" t="s">
        <v>344</v>
      </c>
    </row>
    <row r="12" spans="2:13" s="4" customFormat="1" x14ac:dyDescent="0.2">
      <c r="B12" s="184"/>
      <c r="C12" s="171" t="s">
        <v>63</v>
      </c>
      <c r="D12" s="151"/>
      <c r="E12" s="150" t="s">
        <v>14</v>
      </c>
      <c r="F12" s="115">
        <v>43992</v>
      </c>
      <c r="G12" s="19"/>
      <c r="H12" s="174"/>
      <c r="I12" s="150">
        <v>2</v>
      </c>
      <c r="J12" s="172" t="s">
        <v>240</v>
      </c>
      <c r="K12" s="171"/>
      <c r="L12" s="171"/>
      <c r="M12" s="41"/>
    </row>
    <row r="13" spans="2:13" s="4" customFormat="1" x14ac:dyDescent="0.2">
      <c r="B13" s="184"/>
      <c r="C13" s="171"/>
      <c r="D13" s="151"/>
      <c r="E13" s="150"/>
      <c r="F13" s="135">
        <v>44175</v>
      </c>
      <c r="G13" s="19"/>
      <c r="H13" s="173"/>
      <c r="I13" s="150"/>
      <c r="J13" s="173"/>
      <c r="K13" s="171"/>
      <c r="L13" s="171"/>
      <c r="M13" s="40"/>
    </row>
    <row r="14" spans="2:13" s="4" customFormat="1" ht="26.25" customHeight="1" x14ac:dyDescent="0.2">
      <c r="B14" s="184"/>
      <c r="C14" s="157" t="s">
        <v>285</v>
      </c>
      <c r="D14" s="168"/>
      <c r="E14" s="150" t="s">
        <v>14</v>
      </c>
      <c r="F14" s="104">
        <v>44247</v>
      </c>
      <c r="G14" s="19"/>
      <c r="H14" s="165"/>
      <c r="I14" s="5">
        <v>1</v>
      </c>
      <c r="J14" s="171"/>
      <c r="K14" s="171"/>
      <c r="L14" s="171"/>
      <c r="M14" s="4" t="s">
        <v>344</v>
      </c>
    </row>
    <row r="15" spans="2:13" s="4" customFormat="1" x14ac:dyDescent="0.2">
      <c r="B15" s="184"/>
      <c r="C15" s="158"/>
      <c r="D15" s="168"/>
      <c r="E15" s="150"/>
      <c r="F15" s="119" t="s">
        <v>286</v>
      </c>
      <c r="G15" s="19"/>
      <c r="H15" s="165"/>
      <c r="I15" s="5">
        <v>1</v>
      </c>
      <c r="J15" s="171"/>
      <c r="K15" s="171"/>
      <c r="L15" s="171"/>
      <c r="M15" s="40"/>
    </row>
    <row r="16" spans="2:13" s="4" customFormat="1" ht="26.25" customHeight="1" x14ac:dyDescent="0.2">
      <c r="B16" s="184"/>
      <c r="C16" s="157" t="s">
        <v>287</v>
      </c>
      <c r="D16" s="168"/>
      <c r="E16" s="150" t="s">
        <v>14</v>
      </c>
      <c r="F16" s="104">
        <v>44247</v>
      </c>
      <c r="G16" s="19"/>
      <c r="H16" s="165"/>
      <c r="I16" s="5">
        <v>1</v>
      </c>
      <c r="J16" s="171"/>
      <c r="K16" s="171"/>
      <c r="L16" s="171"/>
      <c r="M16" s="4" t="s">
        <v>344</v>
      </c>
    </row>
    <row r="17" spans="2:13" s="4" customFormat="1" ht="26.25" customHeight="1" x14ac:dyDescent="0.2">
      <c r="B17" s="184"/>
      <c r="C17" s="158"/>
      <c r="D17" s="168"/>
      <c r="E17" s="150"/>
      <c r="F17" s="119" t="s">
        <v>286</v>
      </c>
      <c r="G17" s="19"/>
      <c r="H17" s="165"/>
      <c r="I17" s="5">
        <v>1</v>
      </c>
      <c r="J17" s="171"/>
      <c r="K17" s="171"/>
      <c r="L17" s="171"/>
      <c r="M17" s="40"/>
    </row>
    <row r="18" spans="2:13" s="4" customFormat="1" ht="24" customHeight="1" x14ac:dyDescent="0.2">
      <c r="B18" s="184"/>
      <c r="C18" s="157" t="s">
        <v>288</v>
      </c>
      <c r="D18" s="168"/>
      <c r="E18" s="150" t="s">
        <v>14</v>
      </c>
      <c r="F18" s="104">
        <v>44247</v>
      </c>
      <c r="G18" s="19"/>
      <c r="H18" s="165"/>
      <c r="I18" s="5">
        <v>1</v>
      </c>
      <c r="J18" s="171"/>
      <c r="K18" s="171"/>
      <c r="L18" s="171"/>
      <c r="M18" s="4" t="s">
        <v>344</v>
      </c>
    </row>
    <row r="19" spans="2:13" s="4" customFormat="1" x14ac:dyDescent="0.2">
      <c r="B19" s="184"/>
      <c r="C19" s="158"/>
      <c r="D19" s="168"/>
      <c r="E19" s="150"/>
      <c r="F19" s="119" t="s">
        <v>286</v>
      </c>
      <c r="G19" s="19"/>
      <c r="H19" s="165"/>
      <c r="I19" s="5">
        <v>1</v>
      </c>
      <c r="J19" s="171"/>
      <c r="K19" s="171"/>
      <c r="L19" s="171"/>
      <c r="M19" s="40"/>
    </row>
    <row r="20" spans="2:13" s="4" customFormat="1" ht="20.25" customHeight="1" x14ac:dyDescent="0.2">
      <c r="B20" s="184"/>
      <c r="C20" s="157" t="s">
        <v>289</v>
      </c>
      <c r="D20" s="168"/>
      <c r="E20" s="150" t="s">
        <v>14</v>
      </c>
      <c r="F20" s="104">
        <v>44247</v>
      </c>
      <c r="G20" s="19"/>
      <c r="H20" s="165"/>
      <c r="I20" s="5">
        <v>1</v>
      </c>
      <c r="J20" s="171"/>
      <c r="K20" s="171"/>
      <c r="L20" s="171"/>
      <c r="M20" s="4" t="s">
        <v>344</v>
      </c>
    </row>
    <row r="21" spans="2:13" s="4" customFormat="1" ht="27.75" customHeight="1" x14ac:dyDescent="0.2">
      <c r="B21" s="184"/>
      <c r="C21" s="158"/>
      <c r="D21" s="168"/>
      <c r="E21" s="150"/>
      <c r="F21" s="119" t="s">
        <v>286</v>
      </c>
      <c r="G21" s="19"/>
      <c r="H21" s="165"/>
      <c r="I21" s="5">
        <v>1</v>
      </c>
      <c r="J21" s="171"/>
      <c r="K21" s="171"/>
      <c r="L21" s="171"/>
      <c r="M21" s="40"/>
    </row>
    <row r="22" spans="2:13" s="4" customFormat="1" ht="20.25" customHeight="1" x14ac:dyDescent="0.2">
      <c r="B22" s="184"/>
      <c r="C22" s="157" t="s">
        <v>290</v>
      </c>
      <c r="D22" s="168"/>
      <c r="E22" s="150" t="s">
        <v>14</v>
      </c>
      <c r="F22" s="104">
        <v>44247</v>
      </c>
      <c r="G22" s="19"/>
      <c r="H22" s="165"/>
      <c r="I22" s="5">
        <v>1</v>
      </c>
      <c r="J22" s="171"/>
      <c r="K22" s="171"/>
      <c r="L22" s="171"/>
      <c r="M22" s="4" t="s">
        <v>344</v>
      </c>
    </row>
    <row r="23" spans="2:13" s="4" customFormat="1" ht="27.75" customHeight="1" x14ac:dyDescent="0.2">
      <c r="B23" s="184"/>
      <c r="C23" s="158"/>
      <c r="D23" s="168"/>
      <c r="E23" s="150"/>
      <c r="F23" s="119" t="s">
        <v>286</v>
      </c>
      <c r="G23" s="19"/>
      <c r="H23" s="165"/>
      <c r="I23" s="5">
        <v>1</v>
      </c>
      <c r="J23" s="171"/>
      <c r="K23" s="171"/>
      <c r="L23" s="171"/>
      <c r="M23" s="40"/>
    </row>
    <row r="24" spans="2:13" s="4" customFormat="1" ht="20.25" customHeight="1" x14ac:dyDescent="0.2">
      <c r="B24" s="184"/>
      <c r="C24" s="178" t="s">
        <v>291</v>
      </c>
      <c r="D24" s="168"/>
      <c r="E24" s="150" t="s">
        <v>14</v>
      </c>
      <c r="F24" s="104">
        <v>44247</v>
      </c>
      <c r="G24" s="19"/>
      <c r="H24" s="165"/>
      <c r="I24" s="5">
        <v>1</v>
      </c>
      <c r="J24" s="171"/>
      <c r="K24" s="171"/>
      <c r="L24" s="171"/>
      <c r="M24" s="4" t="s">
        <v>344</v>
      </c>
    </row>
    <row r="25" spans="2:13" s="4" customFormat="1" ht="27.75" customHeight="1" x14ac:dyDescent="0.2">
      <c r="B25" s="184"/>
      <c r="C25" s="180"/>
      <c r="D25" s="168"/>
      <c r="E25" s="150"/>
      <c r="F25" s="119" t="s">
        <v>286</v>
      </c>
      <c r="G25" s="19"/>
      <c r="H25" s="165"/>
      <c r="I25" s="5">
        <v>1</v>
      </c>
      <c r="J25" s="171"/>
      <c r="K25" s="171"/>
      <c r="L25" s="171"/>
      <c r="M25" s="40"/>
    </row>
    <row r="26" spans="2:13" s="4" customFormat="1" ht="36" x14ac:dyDescent="0.2">
      <c r="B26" s="184"/>
      <c r="C26" s="37" t="s">
        <v>206</v>
      </c>
      <c r="D26" s="168"/>
      <c r="E26" s="5" t="s">
        <v>38</v>
      </c>
      <c r="F26" s="109">
        <v>44316</v>
      </c>
      <c r="G26" s="19"/>
      <c r="H26" s="165"/>
      <c r="I26" s="5">
        <v>1</v>
      </c>
      <c r="J26" s="171"/>
      <c r="K26" s="171"/>
      <c r="L26" s="171"/>
      <c r="M26" s="40"/>
    </row>
    <row r="27" spans="2:13" s="4" customFormat="1" x14ac:dyDescent="0.2">
      <c r="B27" s="184"/>
      <c r="C27" s="178" t="s">
        <v>207</v>
      </c>
      <c r="D27" s="168"/>
      <c r="E27" s="150" t="s">
        <v>16</v>
      </c>
      <c r="F27" s="104">
        <v>44247</v>
      </c>
      <c r="G27" s="19"/>
      <c r="H27" s="165"/>
      <c r="I27" s="150">
        <v>4</v>
      </c>
      <c r="J27" s="171"/>
      <c r="K27" s="171"/>
      <c r="L27" s="171"/>
      <c r="M27" s="40"/>
    </row>
    <row r="28" spans="2:13" s="4" customFormat="1" x14ac:dyDescent="0.2">
      <c r="B28" s="184"/>
      <c r="C28" s="179"/>
      <c r="D28" s="168"/>
      <c r="E28" s="150"/>
      <c r="F28" s="109">
        <v>44306</v>
      </c>
      <c r="G28" s="19"/>
      <c r="H28" s="165"/>
      <c r="I28" s="150"/>
      <c r="J28" s="171"/>
      <c r="K28" s="171"/>
      <c r="L28" s="171"/>
      <c r="M28" s="40"/>
    </row>
    <row r="29" spans="2:13" s="4" customFormat="1" x14ac:dyDescent="0.2">
      <c r="B29" s="184"/>
      <c r="C29" s="179"/>
      <c r="D29" s="168"/>
      <c r="E29" s="150"/>
      <c r="F29" s="119">
        <v>44397</v>
      </c>
      <c r="G29" s="19"/>
      <c r="H29" s="165"/>
      <c r="I29" s="150"/>
      <c r="J29" s="171"/>
      <c r="K29" s="171"/>
      <c r="L29" s="171"/>
      <c r="M29" s="40"/>
    </row>
    <row r="30" spans="2:13" s="4" customFormat="1" x14ac:dyDescent="0.2">
      <c r="B30" s="184"/>
      <c r="C30" s="180"/>
      <c r="D30" s="168"/>
      <c r="E30" s="150"/>
      <c r="F30" s="130">
        <v>44489</v>
      </c>
      <c r="G30" s="19"/>
      <c r="H30" s="165"/>
      <c r="I30" s="150"/>
      <c r="J30" s="171"/>
      <c r="K30" s="171"/>
      <c r="L30" s="171"/>
      <c r="M30" s="39"/>
    </row>
    <row r="31" spans="2:13" s="4" customFormat="1" x14ac:dyDescent="0.2">
      <c r="B31" s="184"/>
      <c r="C31" s="178" t="s">
        <v>208</v>
      </c>
      <c r="D31" s="168"/>
      <c r="E31" s="157" t="s">
        <v>18</v>
      </c>
      <c r="F31" s="103">
        <v>43850</v>
      </c>
      <c r="G31" s="19"/>
      <c r="H31" s="165"/>
      <c r="I31" s="157">
        <v>12</v>
      </c>
      <c r="J31" s="172" t="s">
        <v>240</v>
      </c>
      <c r="K31" s="172" t="s">
        <v>257</v>
      </c>
      <c r="L31" s="172" t="s">
        <v>237</v>
      </c>
      <c r="M31" s="39"/>
    </row>
    <row r="32" spans="2:13" s="4" customFormat="1" x14ac:dyDescent="0.2">
      <c r="B32" s="184"/>
      <c r="C32" s="179"/>
      <c r="D32" s="168"/>
      <c r="E32" s="165"/>
      <c r="F32" s="98">
        <v>43881</v>
      </c>
      <c r="G32" s="19"/>
      <c r="H32" s="165"/>
      <c r="I32" s="165"/>
      <c r="J32" s="174"/>
      <c r="K32" s="174"/>
      <c r="L32" s="174"/>
      <c r="M32" s="39"/>
    </row>
    <row r="33" spans="2:13" s="4" customFormat="1" x14ac:dyDescent="0.2">
      <c r="B33" s="184"/>
      <c r="C33" s="179"/>
      <c r="D33" s="168"/>
      <c r="E33" s="165"/>
      <c r="F33" s="19">
        <v>43910</v>
      </c>
      <c r="G33" s="19"/>
      <c r="H33" s="165"/>
      <c r="I33" s="165"/>
      <c r="J33" s="174"/>
      <c r="K33" s="174"/>
      <c r="L33" s="174"/>
      <c r="M33" s="39"/>
    </row>
    <row r="34" spans="2:13" s="4" customFormat="1" x14ac:dyDescent="0.2">
      <c r="B34" s="184"/>
      <c r="C34" s="179"/>
      <c r="D34" s="168"/>
      <c r="E34" s="165"/>
      <c r="F34" s="107">
        <v>43941</v>
      </c>
      <c r="G34" s="19"/>
      <c r="H34" s="165"/>
      <c r="I34" s="165"/>
      <c r="J34" s="174"/>
      <c r="K34" s="174"/>
      <c r="L34" s="174"/>
      <c r="M34" s="40"/>
    </row>
    <row r="35" spans="2:13" s="4" customFormat="1" x14ac:dyDescent="0.2">
      <c r="B35" s="184"/>
      <c r="C35" s="179"/>
      <c r="D35" s="168"/>
      <c r="E35" s="165"/>
      <c r="F35" s="112">
        <v>43971</v>
      </c>
      <c r="G35" s="19"/>
      <c r="H35" s="165"/>
      <c r="I35" s="165"/>
      <c r="J35" s="174"/>
      <c r="K35" s="174"/>
      <c r="L35" s="174"/>
      <c r="M35" s="39"/>
    </row>
    <row r="36" spans="2:13" s="4" customFormat="1" x14ac:dyDescent="0.2">
      <c r="B36" s="184"/>
      <c r="C36" s="179"/>
      <c r="D36" s="168"/>
      <c r="E36" s="165"/>
      <c r="F36" s="87">
        <v>44002</v>
      </c>
      <c r="G36" s="19"/>
      <c r="H36" s="165"/>
      <c r="I36" s="165"/>
      <c r="J36" s="174"/>
      <c r="K36" s="174"/>
      <c r="L36" s="174"/>
      <c r="M36" s="39"/>
    </row>
    <row r="37" spans="2:13" s="4" customFormat="1" x14ac:dyDescent="0.2">
      <c r="B37" s="184"/>
      <c r="C37" s="179"/>
      <c r="D37" s="168"/>
      <c r="E37" s="165"/>
      <c r="F37" s="117">
        <v>44032</v>
      </c>
      <c r="G37" s="19"/>
      <c r="H37" s="165"/>
      <c r="I37" s="165"/>
      <c r="J37" s="174"/>
      <c r="K37" s="174"/>
      <c r="L37" s="174"/>
      <c r="M37" s="39"/>
    </row>
    <row r="38" spans="2:13" s="4" customFormat="1" x14ac:dyDescent="0.2">
      <c r="B38" s="184"/>
      <c r="C38" s="179"/>
      <c r="D38" s="168"/>
      <c r="E38" s="165"/>
      <c r="F38" s="126">
        <v>44063</v>
      </c>
      <c r="G38" s="19"/>
      <c r="H38" s="165"/>
      <c r="I38" s="165"/>
      <c r="J38" s="174"/>
      <c r="K38" s="174"/>
      <c r="L38" s="174"/>
      <c r="M38" s="39"/>
    </row>
    <row r="39" spans="2:13" s="4" customFormat="1" x14ac:dyDescent="0.2">
      <c r="B39" s="184"/>
      <c r="C39" s="179"/>
      <c r="D39" s="168"/>
      <c r="E39" s="165"/>
      <c r="F39" s="124">
        <v>44099</v>
      </c>
      <c r="G39" s="19"/>
      <c r="H39" s="165"/>
      <c r="I39" s="165"/>
      <c r="J39" s="174"/>
      <c r="K39" s="174"/>
      <c r="L39" s="174"/>
      <c r="M39" s="39"/>
    </row>
    <row r="40" spans="2:13" s="4" customFormat="1" x14ac:dyDescent="0.2">
      <c r="B40" s="184"/>
      <c r="C40" s="179"/>
      <c r="D40" s="168"/>
      <c r="E40" s="165"/>
      <c r="F40" s="129">
        <v>44124</v>
      </c>
      <c r="G40" s="19"/>
      <c r="H40" s="165"/>
      <c r="I40" s="165"/>
      <c r="J40" s="174"/>
      <c r="K40" s="174"/>
      <c r="L40" s="174"/>
      <c r="M40" s="39"/>
    </row>
    <row r="41" spans="2:13" s="4" customFormat="1" x14ac:dyDescent="0.2">
      <c r="B41" s="184"/>
      <c r="C41" s="179"/>
      <c r="D41" s="168"/>
      <c r="E41" s="165"/>
      <c r="F41" s="137">
        <v>44155</v>
      </c>
      <c r="G41" s="19"/>
      <c r="H41" s="165"/>
      <c r="I41" s="165"/>
      <c r="J41" s="174"/>
      <c r="K41" s="174"/>
      <c r="L41" s="174"/>
      <c r="M41" s="39"/>
    </row>
    <row r="42" spans="2:13" s="4" customFormat="1" x14ac:dyDescent="0.2">
      <c r="B42" s="184"/>
      <c r="C42" s="179"/>
      <c r="D42" s="168"/>
      <c r="E42" s="165"/>
      <c r="F42" s="136">
        <v>44185</v>
      </c>
      <c r="G42" s="19"/>
      <c r="H42" s="165"/>
      <c r="I42" s="158"/>
      <c r="J42" s="173"/>
      <c r="K42" s="173"/>
      <c r="L42" s="173"/>
      <c r="M42" s="39"/>
    </row>
    <row r="43" spans="2:13" s="4" customFormat="1" ht="36" x14ac:dyDescent="0.2">
      <c r="B43" s="184"/>
      <c r="C43" s="59" t="s">
        <v>101</v>
      </c>
      <c r="D43" s="22" t="s">
        <v>258</v>
      </c>
      <c r="E43" s="5" t="s">
        <v>15</v>
      </c>
      <c r="F43" s="100" t="s">
        <v>193</v>
      </c>
      <c r="G43" s="19"/>
      <c r="H43" s="5" t="s">
        <v>106</v>
      </c>
      <c r="I43" s="5">
        <v>1</v>
      </c>
      <c r="J43" s="59" t="s">
        <v>260</v>
      </c>
      <c r="K43" s="59" t="s">
        <v>251</v>
      </c>
      <c r="L43" s="59" t="s">
        <v>237</v>
      </c>
      <c r="M43" s="40"/>
    </row>
    <row r="44" spans="2:13" s="4" customFormat="1" ht="36" x14ac:dyDescent="0.2">
      <c r="B44" s="184"/>
      <c r="C44" s="59" t="s">
        <v>259</v>
      </c>
      <c r="D44" s="22" t="s">
        <v>258</v>
      </c>
      <c r="E44" s="5" t="s">
        <v>15</v>
      </c>
      <c r="F44" s="116">
        <v>44407</v>
      </c>
      <c r="G44" s="19"/>
      <c r="H44" s="5" t="s">
        <v>106</v>
      </c>
      <c r="I44" s="5">
        <v>1</v>
      </c>
      <c r="J44" s="59" t="s">
        <v>260</v>
      </c>
      <c r="K44" s="59" t="s">
        <v>251</v>
      </c>
      <c r="L44" s="59" t="s">
        <v>237</v>
      </c>
      <c r="M44" s="40"/>
    </row>
    <row r="45" spans="2:13" s="4" customFormat="1" x14ac:dyDescent="0.2">
      <c r="B45" s="184"/>
      <c r="C45" s="172" t="s">
        <v>64</v>
      </c>
      <c r="D45" s="151" t="s">
        <v>19</v>
      </c>
      <c r="E45" s="157" t="s">
        <v>16</v>
      </c>
      <c r="F45" s="97">
        <v>43860</v>
      </c>
      <c r="G45" s="19"/>
      <c r="H45" s="181" t="s">
        <v>84</v>
      </c>
      <c r="I45" s="157">
        <v>4</v>
      </c>
      <c r="J45" s="172" t="s">
        <v>238</v>
      </c>
      <c r="K45" s="172" t="s">
        <v>238</v>
      </c>
      <c r="L45" s="172" t="s">
        <v>237</v>
      </c>
      <c r="M45" s="40" t="s">
        <v>344</v>
      </c>
    </row>
    <row r="46" spans="2:13" s="4" customFormat="1" x14ac:dyDescent="0.2">
      <c r="B46" s="184"/>
      <c r="C46" s="174"/>
      <c r="D46" s="151"/>
      <c r="E46" s="165"/>
      <c r="F46" s="107">
        <v>43951</v>
      </c>
      <c r="G46" s="19"/>
      <c r="H46" s="182"/>
      <c r="I46" s="165"/>
      <c r="J46" s="174"/>
      <c r="K46" s="174"/>
      <c r="L46" s="174"/>
      <c r="M46" s="40" t="s">
        <v>344</v>
      </c>
    </row>
    <row r="47" spans="2:13" s="4" customFormat="1" x14ac:dyDescent="0.2">
      <c r="B47" s="184"/>
      <c r="C47" s="174"/>
      <c r="D47" s="151"/>
      <c r="E47" s="165"/>
      <c r="F47" s="117">
        <v>44042</v>
      </c>
      <c r="G47" s="19"/>
      <c r="H47" s="182"/>
      <c r="I47" s="165"/>
      <c r="J47" s="174"/>
      <c r="K47" s="174"/>
      <c r="L47" s="174"/>
      <c r="M47" s="40"/>
    </row>
    <row r="48" spans="2:13" s="4" customFormat="1" x14ac:dyDescent="0.2">
      <c r="B48" s="184"/>
      <c r="C48" s="174"/>
      <c r="D48" s="151"/>
      <c r="E48" s="165"/>
      <c r="F48" s="129">
        <v>44134</v>
      </c>
      <c r="G48" s="19"/>
      <c r="H48" s="182"/>
      <c r="I48" s="165"/>
      <c r="J48" s="174"/>
      <c r="K48" s="174"/>
      <c r="L48" s="174"/>
      <c r="M48" s="40"/>
    </row>
    <row r="49" spans="2:13" s="4" customFormat="1" x14ac:dyDescent="0.2">
      <c r="B49" s="184"/>
      <c r="C49" s="172" t="s">
        <v>65</v>
      </c>
      <c r="D49" s="151"/>
      <c r="E49" s="157" t="s">
        <v>16</v>
      </c>
      <c r="F49" s="97">
        <v>43860</v>
      </c>
      <c r="G49" s="19"/>
      <c r="H49" s="181" t="s">
        <v>84</v>
      </c>
      <c r="I49" s="157">
        <v>4</v>
      </c>
      <c r="J49" s="174"/>
      <c r="K49" s="174"/>
      <c r="L49" s="174"/>
      <c r="M49" s="40"/>
    </row>
    <row r="50" spans="2:13" s="4" customFormat="1" x14ac:dyDescent="0.2">
      <c r="B50" s="184"/>
      <c r="C50" s="174"/>
      <c r="D50" s="151"/>
      <c r="E50" s="165"/>
      <c r="F50" s="107">
        <v>43951</v>
      </c>
      <c r="G50" s="19"/>
      <c r="H50" s="182"/>
      <c r="I50" s="165"/>
      <c r="J50" s="174"/>
      <c r="K50" s="174"/>
      <c r="L50" s="174"/>
      <c r="M50" s="40" t="s">
        <v>344</v>
      </c>
    </row>
    <row r="51" spans="2:13" s="4" customFormat="1" x14ac:dyDescent="0.2">
      <c r="B51" s="184"/>
      <c r="C51" s="174"/>
      <c r="D51" s="151"/>
      <c r="E51" s="165"/>
      <c r="F51" s="117">
        <v>44042</v>
      </c>
      <c r="G51" s="19"/>
      <c r="H51" s="182"/>
      <c r="I51" s="165"/>
      <c r="J51" s="174"/>
      <c r="K51" s="174"/>
      <c r="L51" s="174"/>
      <c r="M51" s="40"/>
    </row>
    <row r="52" spans="2:13" s="4" customFormat="1" x14ac:dyDescent="0.2">
      <c r="B52" s="184"/>
      <c r="C52" s="173"/>
      <c r="D52" s="151"/>
      <c r="E52" s="158"/>
      <c r="F52" s="129">
        <v>44134</v>
      </c>
      <c r="G52" s="19"/>
      <c r="H52" s="183"/>
      <c r="I52" s="158"/>
      <c r="J52" s="174"/>
      <c r="K52" s="174"/>
      <c r="L52" s="174"/>
      <c r="M52" s="40"/>
    </row>
    <row r="53" spans="2:13" s="4" customFormat="1" x14ac:dyDescent="0.2">
      <c r="B53" s="184"/>
      <c r="C53" s="172" t="s">
        <v>66</v>
      </c>
      <c r="D53" s="151"/>
      <c r="E53" s="157" t="s">
        <v>16</v>
      </c>
      <c r="F53" s="97">
        <v>43860</v>
      </c>
      <c r="G53" s="19"/>
      <c r="H53" s="181" t="s">
        <v>84</v>
      </c>
      <c r="I53" s="157">
        <v>4</v>
      </c>
      <c r="J53" s="174"/>
      <c r="K53" s="174"/>
      <c r="L53" s="174"/>
      <c r="M53" s="40" t="s">
        <v>344</v>
      </c>
    </row>
    <row r="54" spans="2:13" s="4" customFormat="1" x14ac:dyDescent="0.2">
      <c r="B54" s="184"/>
      <c r="C54" s="174"/>
      <c r="D54" s="151"/>
      <c r="E54" s="165"/>
      <c r="F54" s="107">
        <v>43951</v>
      </c>
      <c r="G54" s="19"/>
      <c r="H54" s="182"/>
      <c r="I54" s="165"/>
      <c r="J54" s="174"/>
      <c r="K54" s="174"/>
      <c r="L54" s="174"/>
      <c r="M54" s="40" t="s">
        <v>344</v>
      </c>
    </row>
    <row r="55" spans="2:13" s="4" customFormat="1" x14ac:dyDescent="0.2">
      <c r="B55" s="184"/>
      <c r="C55" s="174"/>
      <c r="D55" s="151"/>
      <c r="E55" s="165"/>
      <c r="F55" s="117">
        <v>44042</v>
      </c>
      <c r="G55" s="19"/>
      <c r="H55" s="182"/>
      <c r="I55" s="165"/>
      <c r="J55" s="174"/>
      <c r="K55" s="174"/>
      <c r="L55" s="174"/>
      <c r="M55" s="40"/>
    </row>
    <row r="56" spans="2:13" s="4" customFormat="1" x14ac:dyDescent="0.2">
      <c r="B56" s="184"/>
      <c r="C56" s="173"/>
      <c r="D56" s="151"/>
      <c r="E56" s="158"/>
      <c r="F56" s="129">
        <v>44134</v>
      </c>
      <c r="G56" s="19"/>
      <c r="H56" s="183"/>
      <c r="I56" s="158"/>
      <c r="J56" s="174"/>
      <c r="K56" s="174"/>
      <c r="L56" s="174"/>
      <c r="M56" s="40"/>
    </row>
    <row r="57" spans="2:13" s="4" customFormat="1" x14ac:dyDescent="0.2">
      <c r="B57" s="184"/>
      <c r="C57" s="172" t="s">
        <v>67</v>
      </c>
      <c r="D57" s="151"/>
      <c r="E57" s="157" t="s">
        <v>16</v>
      </c>
      <c r="F57" s="97">
        <v>43860</v>
      </c>
      <c r="G57" s="19"/>
      <c r="H57" s="181" t="s">
        <v>84</v>
      </c>
      <c r="I57" s="157">
        <v>4</v>
      </c>
      <c r="J57" s="174"/>
      <c r="K57" s="174"/>
      <c r="L57" s="174"/>
      <c r="M57" s="40" t="s">
        <v>344</v>
      </c>
    </row>
    <row r="58" spans="2:13" s="4" customFormat="1" x14ac:dyDescent="0.2">
      <c r="B58" s="184"/>
      <c r="C58" s="174"/>
      <c r="D58" s="151"/>
      <c r="E58" s="165"/>
      <c r="F58" s="107">
        <v>43951</v>
      </c>
      <c r="G58" s="19"/>
      <c r="H58" s="182"/>
      <c r="I58" s="165"/>
      <c r="J58" s="174"/>
      <c r="K58" s="174"/>
      <c r="L58" s="174"/>
      <c r="M58" s="40" t="s">
        <v>344</v>
      </c>
    </row>
    <row r="59" spans="2:13" s="4" customFormat="1" x14ac:dyDescent="0.2">
      <c r="B59" s="184"/>
      <c r="C59" s="174"/>
      <c r="D59" s="151"/>
      <c r="E59" s="165"/>
      <c r="F59" s="117">
        <v>44042</v>
      </c>
      <c r="G59" s="19"/>
      <c r="H59" s="182"/>
      <c r="I59" s="165"/>
      <c r="J59" s="174"/>
      <c r="K59" s="174"/>
      <c r="L59" s="174"/>
      <c r="M59" s="40"/>
    </row>
    <row r="60" spans="2:13" s="4" customFormat="1" x14ac:dyDescent="0.2">
      <c r="B60" s="184"/>
      <c r="C60" s="173"/>
      <c r="D60" s="151"/>
      <c r="E60" s="158"/>
      <c r="F60" s="129">
        <v>44134</v>
      </c>
      <c r="G60" s="19"/>
      <c r="H60" s="183"/>
      <c r="I60" s="158"/>
      <c r="J60" s="174"/>
      <c r="K60" s="174"/>
      <c r="L60" s="174"/>
      <c r="M60" s="40"/>
    </row>
    <row r="61" spans="2:13" s="4" customFormat="1" ht="24" x14ac:dyDescent="0.2">
      <c r="B61" s="184"/>
      <c r="C61" s="59" t="s">
        <v>68</v>
      </c>
      <c r="D61" s="159" t="s">
        <v>21</v>
      </c>
      <c r="E61" s="5" t="s">
        <v>15</v>
      </c>
      <c r="F61" s="98">
        <v>43889</v>
      </c>
      <c r="G61" s="19"/>
      <c r="H61" s="42" t="s">
        <v>198</v>
      </c>
      <c r="I61" s="5">
        <v>1</v>
      </c>
      <c r="J61" s="59" t="s">
        <v>238</v>
      </c>
      <c r="K61" s="172" t="s">
        <v>261</v>
      </c>
      <c r="L61" s="172" t="s">
        <v>237</v>
      </c>
      <c r="M61" s="4" t="s">
        <v>344</v>
      </c>
    </row>
    <row r="62" spans="2:13" s="4" customFormat="1" ht="36" x14ac:dyDescent="0.2">
      <c r="B62" s="184"/>
      <c r="C62" s="59" t="s">
        <v>69</v>
      </c>
      <c r="D62" s="168"/>
      <c r="E62" s="5" t="s">
        <v>15</v>
      </c>
      <c r="F62" s="98">
        <v>43889</v>
      </c>
      <c r="G62" s="19"/>
      <c r="H62" s="42" t="s">
        <v>198</v>
      </c>
      <c r="I62" s="5">
        <v>1</v>
      </c>
      <c r="J62" s="68" t="s">
        <v>23</v>
      </c>
      <c r="K62" s="174"/>
      <c r="L62" s="174"/>
      <c r="M62" s="4" t="s">
        <v>344</v>
      </c>
    </row>
    <row r="63" spans="2:13" s="4" customFormat="1" x14ac:dyDescent="0.2">
      <c r="B63" s="184"/>
      <c r="C63" s="59" t="s">
        <v>70</v>
      </c>
      <c r="D63" s="168"/>
      <c r="E63" s="5" t="s">
        <v>15</v>
      </c>
      <c r="F63" s="98">
        <v>43889</v>
      </c>
      <c r="G63" s="19"/>
      <c r="H63" s="42" t="s">
        <v>198</v>
      </c>
      <c r="I63" s="5">
        <v>1</v>
      </c>
      <c r="J63" s="69" t="s">
        <v>237</v>
      </c>
      <c r="K63" s="174"/>
      <c r="L63" s="174"/>
      <c r="M63" s="4" t="s">
        <v>344</v>
      </c>
    </row>
    <row r="64" spans="2:13" s="4" customFormat="1" ht="36" x14ac:dyDescent="0.2">
      <c r="B64" s="184"/>
      <c r="C64" s="59" t="s">
        <v>71</v>
      </c>
      <c r="D64" s="168"/>
      <c r="E64" s="5" t="s">
        <v>15</v>
      </c>
      <c r="F64" s="98">
        <v>43889</v>
      </c>
      <c r="G64" s="19"/>
      <c r="H64" s="42" t="s">
        <v>198</v>
      </c>
      <c r="I64" s="5">
        <v>1</v>
      </c>
      <c r="J64" s="69" t="s">
        <v>237</v>
      </c>
      <c r="K64" s="174"/>
      <c r="L64" s="174"/>
      <c r="M64" s="4" t="s">
        <v>344</v>
      </c>
    </row>
    <row r="65" spans="1:13" s="4" customFormat="1" ht="24" x14ac:dyDescent="0.2">
      <c r="B65" s="184"/>
      <c r="C65" s="59" t="s">
        <v>72</v>
      </c>
      <c r="D65" s="168"/>
      <c r="E65" s="5" t="s">
        <v>15</v>
      </c>
      <c r="F65" s="98">
        <v>43889</v>
      </c>
      <c r="G65" s="19"/>
      <c r="H65" s="42" t="s">
        <v>198</v>
      </c>
      <c r="I65" s="5">
        <v>1</v>
      </c>
      <c r="J65" s="68" t="s">
        <v>239</v>
      </c>
      <c r="K65" s="174"/>
      <c r="L65" s="174"/>
      <c r="M65" s="4" t="s">
        <v>344</v>
      </c>
    </row>
    <row r="66" spans="1:13" s="4" customFormat="1" x14ac:dyDescent="0.2">
      <c r="B66" s="184"/>
      <c r="C66" s="59" t="s">
        <v>73</v>
      </c>
      <c r="D66" s="168"/>
      <c r="E66" s="5" t="s">
        <v>15</v>
      </c>
      <c r="F66" s="98">
        <v>43889</v>
      </c>
      <c r="G66" s="19"/>
      <c r="H66" s="42" t="s">
        <v>198</v>
      </c>
      <c r="I66" s="5">
        <v>1</v>
      </c>
      <c r="J66" s="68" t="s">
        <v>239</v>
      </c>
      <c r="K66" s="174"/>
      <c r="L66" s="174"/>
      <c r="M66" s="4" t="s">
        <v>344</v>
      </c>
    </row>
    <row r="67" spans="1:13" s="4" customFormat="1" x14ac:dyDescent="0.2">
      <c r="B67" s="184"/>
      <c r="C67" s="58" t="s">
        <v>74</v>
      </c>
      <c r="D67" s="168"/>
      <c r="E67" s="5" t="s">
        <v>15</v>
      </c>
      <c r="F67" s="98">
        <v>43889</v>
      </c>
      <c r="G67" s="19"/>
      <c r="H67" s="42" t="s">
        <v>198</v>
      </c>
      <c r="I67" s="5">
        <v>1</v>
      </c>
      <c r="J67" s="68" t="s">
        <v>239</v>
      </c>
      <c r="K67" s="174"/>
      <c r="L67" s="174"/>
      <c r="M67" s="4" t="s">
        <v>344</v>
      </c>
    </row>
    <row r="68" spans="1:13" s="4" customFormat="1" ht="11.45" customHeight="1" x14ac:dyDescent="0.2">
      <c r="B68" s="184"/>
      <c r="C68" s="157" t="s">
        <v>26</v>
      </c>
      <c r="D68" s="159" t="s">
        <v>25</v>
      </c>
      <c r="E68" s="157" t="s">
        <v>16</v>
      </c>
      <c r="F68" s="97">
        <v>43860</v>
      </c>
      <c r="G68" s="19"/>
      <c r="H68" s="181" t="s">
        <v>31</v>
      </c>
      <c r="I68" s="157">
        <v>4</v>
      </c>
      <c r="J68" s="172" t="s">
        <v>240</v>
      </c>
      <c r="K68" s="171" t="s">
        <v>257</v>
      </c>
      <c r="L68" s="171" t="s">
        <v>237</v>
      </c>
      <c r="M68" s="40"/>
    </row>
    <row r="69" spans="1:13" s="4" customFormat="1" x14ac:dyDescent="0.2">
      <c r="B69" s="184"/>
      <c r="C69" s="165"/>
      <c r="D69" s="168"/>
      <c r="E69" s="165"/>
      <c r="F69" s="107">
        <v>43951</v>
      </c>
      <c r="G69" s="19"/>
      <c r="H69" s="182"/>
      <c r="I69" s="165"/>
      <c r="J69" s="174"/>
      <c r="K69" s="171"/>
      <c r="L69" s="171"/>
      <c r="M69" s="40" t="s">
        <v>344</v>
      </c>
    </row>
    <row r="70" spans="1:13" s="4" customFormat="1" x14ac:dyDescent="0.2">
      <c r="B70" s="184"/>
      <c r="C70" s="165"/>
      <c r="D70" s="168"/>
      <c r="E70" s="165"/>
      <c r="F70" s="117">
        <v>44042</v>
      </c>
      <c r="G70" s="19"/>
      <c r="H70" s="182"/>
      <c r="I70" s="165"/>
      <c r="J70" s="174"/>
      <c r="K70" s="171"/>
      <c r="L70" s="171"/>
      <c r="M70" s="40"/>
    </row>
    <row r="71" spans="1:13" s="4" customFormat="1" x14ac:dyDescent="0.2">
      <c r="B71" s="184"/>
      <c r="C71" s="158"/>
      <c r="D71" s="168"/>
      <c r="E71" s="158"/>
      <c r="F71" s="129">
        <v>44134</v>
      </c>
      <c r="G71" s="19"/>
      <c r="H71" s="183"/>
      <c r="I71" s="158"/>
      <c r="J71" s="173"/>
      <c r="K71" s="171"/>
      <c r="L71" s="171"/>
      <c r="M71" s="40"/>
    </row>
    <row r="72" spans="1:13" s="4" customFormat="1" ht="19.5" customHeight="1" x14ac:dyDescent="0.2">
      <c r="B72" s="184"/>
      <c r="C72" s="157" t="s">
        <v>27</v>
      </c>
      <c r="D72" s="168"/>
      <c r="E72" s="157" t="s">
        <v>16</v>
      </c>
      <c r="F72" s="97">
        <v>43860</v>
      </c>
      <c r="G72" s="19"/>
      <c r="H72" s="181" t="s">
        <v>31</v>
      </c>
      <c r="I72" s="157">
        <v>4</v>
      </c>
      <c r="J72" s="172" t="s">
        <v>237</v>
      </c>
      <c r="K72" s="172" t="s">
        <v>237</v>
      </c>
      <c r="L72" s="172" t="s">
        <v>54</v>
      </c>
      <c r="M72" s="40"/>
    </row>
    <row r="73" spans="1:13" s="4" customFormat="1" x14ac:dyDescent="0.2">
      <c r="B73" s="184"/>
      <c r="C73" s="165"/>
      <c r="D73" s="168"/>
      <c r="E73" s="165"/>
      <c r="F73" s="107">
        <v>43951</v>
      </c>
      <c r="G73" s="19"/>
      <c r="H73" s="182"/>
      <c r="I73" s="165"/>
      <c r="J73" s="174"/>
      <c r="K73" s="174"/>
      <c r="L73" s="174"/>
      <c r="M73" s="40" t="s">
        <v>344</v>
      </c>
    </row>
    <row r="74" spans="1:13" s="4" customFormat="1" x14ac:dyDescent="0.2">
      <c r="B74" s="184"/>
      <c r="C74" s="165"/>
      <c r="D74" s="168"/>
      <c r="E74" s="165"/>
      <c r="F74" s="117">
        <v>44042</v>
      </c>
      <c r="G74" s="19"/>
      <c r="H74" s="182"/>
      <c r="I74" s="165"/>
      <c r="J74" s="174"/>
      <c r="K74" s="174"/>
      <c r="L74" s="174"/>
      <c r="M74" s="40"/>
    </row>
    <row r="75" spans="1:13" s="4" customFormat="1" x14ac:dyDescent="0.2">
      <c r="B75" s="184"/>
      <c r="C75" s="158"/>
      <c r="D75" s="168"/>
      <c r="E75" s="158"/>
      <c r="F75" s="129">
        <v>44134</v>
      </c>
      <c r="G75" s="19"/>
      <c r="H75" s="182"/>
      <c r="I75" s="158"/>
      <c r="J75" s="173"/>
      <c r="K75" s="173"/>
      <c r="L75" s="173"/>
      <c r="M75" s="40"/>
    </row>
    <row r="76" spans="1:13" s="4" customFormat="1" x14ac:dyDescent="0.2">
      <c r="B76" s="184"/>
      <c r="C76" s="157" t="s">
        <v>28</v>
      </c>
      <c r="D76" s="168"/>
      <c r="E76" s="157" t="s">
        <v>16</v>
      </c>
      <c r="F76" s="97">
        <v>43860</v>
      </c>
      <c r="G76" s="19"/>
      <c r="H76" s="181" t="s">
        <v>31</v>
      </c>
      <c r="I76" s="157">
        <v>4</v>
      </c>
      <c r="J76" s="172" t="s">
        <v>238</v>
      </c>
      <c r="K76" s="172" t="s">
        <v>238</v>
      </c>
      <c r="L76" s="172" t="s">
        <v>237</v>
      </c>
      <c r="M76" s="40"/>
    </row>
    <row r="77" spans="1:13" s="4" customFormat="1" x14ac:dyDescent="0.2">
      <c r="B77" s="184"/>
      <c r="C77" s="165"/>
      <c r="D77" s="168"/>
      <c r="E77" s="165"/>
      <c r="F77" s="107">
        <v>43951</v>
      </c>
      <c r="G77" s="19"/>
      <c r="H77" s="182"/>
      <c r="I77" s="165"/>
      <c r="J77" s="174"/>
      <c r="K77" s="174"/>
      <c r="L77" s="174"/>
      <c r="M77" s="40" t="s">
        <v>344</v>
      </c>
    </row>
    <row r="78" spans="1:13" s="4" customFormat="1" ht="12.6" customHeight="1" x14ac:dyDescent="0.2">
      <c r="A78" s="4" t="s">
        <v>159</v>
      </c>
      <c r="B78" s="184"/>
      <c r="C78" s="165"/>
      <c r="D78" s="168"/>
      <c r="E78" s="165"/>
      <c r="F78" s="117">
        <v>44042</v>
      </c>
      <c r="G78" s="19"/>
      <c r="H78" s="182"/>
      <c r="I78" s="165"/>
      <c r="J78" s="174"/>
      <c r="K78" s="174"/>
      <c r="L78" s="174"/>
      <c r="M78" s="40"/>
    </row>
    <row r="79" spans="1:13" s="4" customFormat="1" x14ac:dyDescent="0.2">
      <c r="A79" s="4" t="s">
        <v>87</v>
      </c>
      <c r="B79" s="184"/>
      <c r="C79" s="158"/>
      <c r="D79" s="168"/>
      <c r="E79" s="158"/>
      <c r="F79" s="129">
        <v>44134</v>
      </c>
      <c r="G79" s="19"/>
      <c r="H79" s="183"/>
      <c r="I79" s="158"/>
      <c r="J79" s="173"/>
      <c r="K79" s="173"/>
      <c r="L79" s="173"/>
      <c r="M79" s="40"/>
    </row>
    <row r="80" spans="1:13" s="4" customFormat="1" x14ac:dyDescent="0.2">
      <c r="A80" s="4" t="s">
        <v>158</v>
      </c>
      <c r="B80" s="184"/>
      <c r="C80" s="157" t="s">
        <v>30</v>
      </c>
      <c r="D80" s="168"/>
      <c r="E80" s="157" t="s">
        <v>16</v>
      </c>
      <c r="F80" s="97">
        <v>43860</v>
      </c>
      <c r="G80" s="19"/>
      <c r="H80" s="181" t="s">
        <v>31</v>
      </c>
      <c r="I80" s="157">
        <v>4</v>
      </c>
      <c r="J80" s="172" t="s">
        <v>241</v>
      </c>
      <c r="K80" s="172" t="s">
        <v>241</v>
      </c>
      <c r="L80" s="172" t="s">
        <v>237</v>
      </c>
      <c r="M80" s="40"/>
    </row>
    <row r="81" spans="2:15" s="4" customFormat="1" x14ac:dyDescent="0.2">
      <c r="B81" s="184"/>
      <c r="C81" s="165"/>
      <c r="D81" s="168"/>
      <c r="E81" s="165"/>
      <c r="F81" s="107">
        <v>43951</v>
      </c>
      <c r="G81" s="19"/>
      <c r="H81" s="182"/>
      <c r="I81" s="165"/>
      <c r="J81" s="174"/>
      <c r="K81" s="174"/>
      <c r="L81" s="174"/>
      <c r="M81" s="40" t="s">
        <v>344</v>
      </c>
    </row>
    <row r="82" spans="2:15" s="4" customFormat="1" x14ac:dyDescent="0.2">
      <c r="B82" s="184"/>
      <c r="C82" s="165"/>
      <c r="D82" s="168"/>
      <c r="E82" s="165"/>
      <c r="F82" s="117">
        <v>44042</v>
      </c>
      <c r="G82" s="19"/>
      <c r="H82" s="182"/>
      <c r="I82" s="165"/>
      <c r="J82" s="174"/>
      <c r="K82" s="174"/>
      <c r="L82" s="174"/>
      <c r="M82" s="40"/>
    </row>
    <row r="83" spans="2:15" s="4" customFormat="1" x14ac:dyDescent="0.2">
      <c r="B83" s="184"/>
      <c r="C83" s="158"/>
      <c r="D83" s="168"/>
      <c r="E83" s="158"/>
      <c r="F83" s="129">
        <v>44134</v>
      </c>
      <c r="G83" s="19"/>
      <c r="H83" s="183"/>
      <c r="I83" s="158"/>
      <c r="J83" s="173"/>
      <c r="K83" s="173"/>
      <c r="L83" s="173"/>
      <c r="M83" s="40"/>
    </row>
    <row r="84" spans="2:15" s="4" customFormat="1" x14ac:dyDescent="0.2">
      <c r="B84" s="184"/>
      <c r="C84" s="5" t="s">
        <v>26</v>
      </c>
      <c r="D84" s="168"/>
      <c r="E84" s="5" t="s">
        <v>15</v>
      </c>
      <c r="F84" s="98">
        <v>43876</v>
      </c>
      <c r="G84" s="19"/>
      <c r="H84" s="43" t="s">
        <v>31</v>
      </c>
      <c r="I84" s="5">
        <v>1</v>
      </c>
      <c r="J84" s="59" t="s">
        <v>242</v>
      </c>
      <c r="K84" s="59" t="s">
        <v>257</v>
      </c>
      <c r="L84" s="59" t="s">
        <v>237</v>
      </c>
      <c r="M84" s="40"/>
    </row>
    <row r="85" spans="2:15" s="4" customFormat="1" ht="24" x14ac:dyDescent="0.2">
      <c r="B85" s="184"/>
      <c r="C85" s="5" t="s">
        <v>27</v>
      </c>
      <c r="D85" s="168"/>
      <c r="E85" s="5" t="s">
        <v>15</v>
      </c>
      <c r="F85" s="98">
        <v>43876</v>
      </c>
      <c r="G85" s="19"/>
      <c r="H85" s="43" t="s">
        <v>31</v>
      </c>
      <c r="I85" s="5">
        <v>1</v>
      </c>
      <c r="J85" s="59" t="s">
        <v>237</v>
      </c>
      <c r="K85" s="59" t="s">
        <v>237</v>
      </c>
      <c r="L85" s="59" t="s">
        <v>54</v>
      </c>
      <c r="M85" s="40"/>
    </row>
    <row r="86" spans="2:15" s="4" customFormat="1" ht="24" x14ac:dyDescent="0.2">
      <c r="B86" s="184"/>
      <c r="C86" s="5" t="s">
        <v>32</v>
      </c>
      <c r="D86" s="168"/>
      <c r="E86" s="5" t="s">
        <v>38</v>
      </c>
      <c r="F86" s="98">
        <v>43876</v>
      </c>
      <c r="G86" s="19"/>
      <c r="H86" s="43" t="s">
        <v>31</v>
      </c>
      <c r="I86" s="5">
        <v>1</v>
      </c>
      <c r="J86" s="59" t="s">
        <v>238</v>
      </c>
      <c r="K86" s="59" t="s">
        <v>238</v>
      </c>
      <c r="L86" s="59" t="s">
        <v>237</v>
      </c>
      <c r="M86" s="40"/>
      <c r="O86" s="97"/>
    </row>
    <row r="87" spans="2:15" s="4" customFormat="1" ht="24" x14ac:dyDescent="0.2">
      <c r="B87" s="184"/>
      <c r="C87" s="5" t="s">
        <v>33</v>
      </c>
      <c r="D87" s="168"/>
      <c r="E87" s="5" t="s">
        <v>38</v>
      </c>
      <c r="F87" s="98">
        <v>43876</v>
      </c>
      <c r="G87" s="19"/>
      <c r="H87" s="43" t="s">
        <v>31</v>
      </c>
      <c r="I87" s="5">
        <v>1</v>
      </c>
      <c r="J87" s="59" t="s">
        <v>238</v>
      </c>
      <c r="K87" s="59" t="s">
        <v>238</v>
      </c>
      <c r="L87" s="59" t="s">
        <v>237</v>
      </c>
      <c r="M87" s="40"/>
    </row>
    <row r="88" spans="2:15" s="4" customFormat="1" ht="24" x14ac:dyDescent="0.2">
      <c r="B88" s="184"/>
      <c r="C88" s="5" t="s">
        <v>34</v>
      </c>
      <c r="D88" s="168"/>
      <c r="E88" s="5" t="s">
        <v>15</v>
      </c>
      <c r="F88" s="98">
        <v>43876</v>
      </c>
      <c r="G88" s="19"/>
      <c r="H88" s="43" t="s">
        <v>31</v>
      </c>
      <c r="I88" s="5">
        <v>1</v>
      </c>
      <c r="J88" s="59" t="s">
        <v>238</v>
      </c>
      <c r="K88" s="59" t="s">
        <v>238</v>
      </c>
      <c r="L88" s="59" t="s">
        <v>237</v>
      </c>
      <c r="M88" s="40"/>
    </row>
    <row r="89" spans="2:15" s="4" customFormat="1" ht="24" x14ac:dyDescent="0.2">
      <c r="B89" s="184"/>
      <c r="C89" s="5" t="s">
        <v>35</v>
      </c>
      <c r="D89" s="168"/>
      <c r="E89" s="5" t="s">
        <v>38</v>
      </c>
      <c r="F89" s="98">
        <v>43876</v>
      </c>
      <c r="G89" s="19"/>
      <c r="H89" s="43" t="s">
        <v>31</v>
      </c>
      <c r="I89" s="5">
        <v>1</v>
      </c>
      <c r="J89" s="59" t="s">
        <v>237</v>
      </c>
      <c r="K89" s="59" t="s">
        <v>237</v>
      </c>
      <c r="L89" s="59" t="s">
        <v>54</v>
      </c>
      <c r="M89" s="40"/>
    </row>
    <row r="90" spans="2:15" s="4" customFormat="1" ht="24" x14ac:dyDescent="0.2">
      <c r="B90" s="184"/>
      <c r="C90" s="5" t="s">
        <v>36</v>
      </c>
      <c r="D90" s="168"/>
      <c r="E90" s="5" t="s">
        <v>38</v>
      </c>
      <c r="F90" s="98">
        <v>43876</v>
      </c>
      <c r="G90" s="19"/>
      <c r="H90" s="43" t="s">
        <v>31</v>
      </c>
      <c r="I90" s="5">
        <v>1</v>
      </c>
      <c r="J90" s="59" t="s">
        <v>237</v>
      </c>
      <c r="K90" s="59" t="s">
        <v>237</v>
      </c>
      <c r="L90" s="59" t="s">
        <v>54</v>
      </c>
      <c r="M90" s="40"/>
    </row>
    <row r="91" spans="2:15" s="4" customFormat="1" x14ac:dyDescent="0.2">
      <c r="B91" s="184"/>
      <c r="C91" s="157" t="s">
        <v>123</v>
      </c>
      <c r="D91" s="168"/>
      <c r="E91" s="150" t="s">
        <v>16</v>
      </c>
      <c r="F91" s="97">
        <v>43860</v>
      </c>
      <c r="G91" s="19"/>
      <c r="H91" s="172" t="s">
        <v>124</v>
      </c>
      <c r="I91" s="157">
        <v>4</v>
      </c>
      <c r="J91" s="171" t="s">
        <v>240</v>
      </c>
      <c r="K91" s="172" t="s">
        <v>257</v>
      </c>
      <c r="L91" s="172" t="s">
        <v>237</v>
      </c>
      <c r="M91" s="40"/>
    </row>
    <row r="92" spans="2:15" s="4" customFormat="1" x14ac:dyDescent="0.2">
      <c r="B92" s="184"/>
      <c r="C92" s="165"/>
      <c r="D92" s="168"/>
      <c r="E92" s="150"/>
      <c r="F92" s="107">
        <v>43951</v>
      </c>
      <c r="G92" s="19"/>
      <c r="H92" s="174"/>
      <c r="I92" s="165"/>
      <c r="J92" s="171"/>
      <c r="K92" s="174"/>
      <c r="L92" s="174"/>
      <c r="M92" s="40"/>
    </row>
    <row r="93" spans="2:15" s="4" customFormat="1" x14ac:dyDescent="0.2">
      <c r="B93" s="184"/>
      <c r="C93" s="165"/>
      <c r="D93" s="168"/>
      <c r="E93" s="150"/>
      <c r="F93" s="117">
        <v>44042</v>
      </c>
      <c r="G93" s="19"/>
      <c r="H93" s="174"/>
      <c r="I93" s="165"/>
      <c r="J93" s="171"/>
      <c r="K93" s="174"/>
      <c r="L93" s="174"/>
      <c r="M93" s="40"/>
    </row>
    <row r="94" spans="2:15" s="4" customFormat="1" x14ac:dyDescent="0.2">
      <c r="B94" s="184"/>
      <c r="C94" s="165"/>
      <c r="D94" s="168"/>
      <c r="E94" s="150"/>
      <c r="F94" s="129">
        <v>44134</v>
      </c>
      <c r="G94" s="19"/>
      <c r="H94" s="174"/>
      <c r="I94" s="165"/>
      <c r="J94" s="171"/>
      <c r="K94" s="174"/>
      <c r="L94" s="174"/>
      <c r="M94" s="40"/>
    </row>
    <row r="95" spans="2:15" s="4" customFormat="1" ht="24" x14ac:dyDescent="0.2">
      <c r="B95" s="184"/>
      <c r="C95" s="5" t="s">
        <v>44</v>
      </c>
      <c r="D95" s="159" t="s">
        <v>43</v>
      </c>
      <c r="E95" s="5" t="s">
        <v>15</v>
      </c>
      <c r="F95" s="129">
        <v>44134</v>
      </c>
      <c r="G95" s="19"/>
      <c r="H95" s="42" t="s">
        <v>40</v>
      </c>
      <c r="I95" s="5">
        <v>1</v>
      </c>
      <c r="J95" s="68" t="s">
        <v>238</v>
      </c>
      <c r="K95" s="172" t="s">
        <v>238</v>
      </c>
      <c r="L95" s="172" t="s">
        <v>237</v>
      </c>
      <c r="M95" s="40"/>
    </row>
    <row r="96" spans="2:15" s="4" customFormat="1" ht="24" x14ac:dyDescent="0.2">
      <c r="B96" s="184"/>
      <c r="C96" s="5" t="s">
        <v>45</v>
      </c>
      <c r="D96" s="168"/>
      <c r="E96" s="5" t="s">
        <v>15</v>
      </c>
      <c r="F96" s="136">
        <v>44166</v>
      </c>
      <c r="G96" s="19"/>
      <c r="H96" s="42" t="s">
        <v>40</v>
      </c>
      <c r="I96" s="5">
        <v>1</v>
      </c>
      <c r="J96" s="68" t="s">
        <v>238</v>
      </c>
      <c r="K96" s="174"/>
      <c r="L96" s="174"/>
      <c r="M96" s="40"/>
    </row>
    <row r="97" spans="2:13" s="4" customFormat="1" x14ac:dyDescent="0.2">
      <c r="B97" s="184"/>
      <c r="C97" s="157" t="s">
        <v>47</v>
      </c>
      <c r="D97" s="159" t="s">
        <v>46</v>
      </c>
      <c r="E97" s="157" t="s">
        <v>18</v>
      </c>
      <c r="F97" s="97">
        <v>43846</v>
      </c>
      <c r="G97" s="19"/>
      <c r="H97" s="172" t="s">
        <v>50</v>
      </c>
      <c r="I97" s="157">
        <v>12</v>
      </c>
      <c r="J97" s="172" t="s">
        <v>237</v>
      </c>
      <c r="K97" s="172" t="s">
        <v>237</v>
      </c>
      <c r="L97" s="172" t="s">
        <v>54</v>
      </c>
      <c r="M97" s="40" t="s">
        <v>344</v>
      </c>
    </row>
    <row r="98" spans="2:13" s="4" customFormat="1" x14ac:dyDescent="0.2">
      <c r="B98" s="184"/>
      <c r="C98" s="165"/>
      <c r="D98" s="168"/>
      <c r="E98" s="165"/>
      <c r="F98" s="98">
        <v>43878</v>
      </c>
      <c r="G98" s="19"/>
      <c r="H98" s="174"/>
      <c r="I98" s="165"/>
      <c r="J98" s="174"/>
      <c r="K98" s="174"/>
      <c r="L98" s="174"/>
      <c r="M98" s="4" t="s">
        <v>344</v>
      </c>
    </row>
    <row r="99" spans="2:13" s="4" customFormat="1" x14ac:dyDescent="0.2">
      <c r="B99" s="184"/>
      <c r="C99" s="165"/>
      <c r="D99" s="168"/>
      <c r="E99" s="165"/>
      <c r="F99" s="93">
        <v>43906</v>
      </c>
      <c r="G99" s="19"/>
      <c r="H99" s="174"/>
      <c r="I99" s="165"/>
      <c r="J99" s="174"/>
      <c r="K99" s="174"/>
      <c r="L99" s="174"/>
      <c r="M99" s="38" t="s">
        <v>344</v>
      </c>
    </row>
    <row r="100" spans="2:13" s="4" customFormat="1" x14ac:dyDescent="0.2">
      <c r="B100" s="184"/>
      <c r="C100" s="165"/>
      <c r="D100" s="168"/>
      <c r="E100" s="165"/>
      <c r="F100" s="107">
        <v>43941</v>
      </c>
      <c r="G100" s="19"/>
      <c r="H100" s="174"/>
      <c r="I100" s="165"/>
      <c r="J100" s="174"/>
      <c r="K100" s="174"/>
      <c r="L100" s="174"/>
      <c r="M100" s="40" t="s">
        <v>344</v>
      </c>
    </row>
    <row r="101" spans="2:13" s="4" customFormat="1" x14ac:dyDescent="0.2">
      <c r="B101" s="184"/>
      <c r="C101" s="165"/>
      <c r="D101" s="168"/>
      <c r="E101" s="165"/>
      <c r="F101" s="112">
        <v>43969</v>
      </c>
      <c r="G101" s="19"/>
      <c r="H101" s="174"/>
      <c r="I101" s="165"/>
      <c r="J101" s="174"/>
      <c r="K101" s="174"/>
      <c r="L101" s="174"/>
      <c r="M101" s="40"/>
    </row>
    <row r="102" spans="2:13" s="4" customFormat="1" x14ac:dyDescent="0.2">
      <c r="B102" s="184"/>
      <c r="C102" s="165"/>
      <c r="D102" s="168"/>
      <c r="E102" s="165"/>
      <c r="F102" s="87">
        <v>43998</v>
      </c>
      <c r="G102" s="19"/>
      <c r="H102" s="174"/>
      <c r="I102" s="165"/>
      <c r="J102" s="174"/>
      <c r="K102" s="174"/>
      <c r="L102" s="174"/>
      <c r="M102" s="40"/>
    </row>
    <row r="103" spans="2:13" s="4" customFormat="1" x14ac:dyDescent="0.2">
      <c r="B103" s="184"/>
      <c r="C103" s="165"/>
      <c r="D103" s="168"/>
      <c r="E103" s="165"/>
      <c r="F103" s="117">
        <v>44025</v>
      </c>
      <c r="G103" s="19"/>
      <c r="H103" s="174"/>
      <c r="I103" s="165"/>
      <c r="J103" s="174"/>
      <c r="K103" s="174"/>
      <c r="L103" s="174"/>
      <c r="M103" s="40"/>
    </row>
    <row r="104" spans="2:13" s="4" customFormat="1" x14ac:dyDescent="0.2">
      <c r="B104" s="184"/>
      <c r="C104" s="165"/>
      <c r="D104" s="168"/>
      <c r="E104" s="165"/>
      <c r="F104" s="126">
        <v>44061</v>
      </c>
      <c r="G104" s="19"/>
      <c r="H104" s="174"/>
      <c r="I104" s="165"/>
      <c r="J104" s="174"/>
      <c r="K104" s="174"/>
      <c r="L104" s="174"/>
      <c r="M104" s="40"/>
    </row>
    <row r="105" spans="2:13" s="4" customFormat="1" x14ac:dyDescent="0.2">
      <c r="B105" s="184"/>
      <c r="C105" s="165"/>
      <c r="D105" s="168"/>
      <c r="E105" s="165"/>
      <c r="F105" s="124">
        <v>44088</v>
      </c>
      <c r="G105" s="19"/>
      <c r="H105" s="174"/>
      <c r="I105" s="165"/>
      <c r="J105" s="174"/>
      <c r="K105" s="174"/>
      <c r="L105" s="174"/>
      <c r="M105" s="40"/>
    </row>
    <row r="106" spans="2:13" s="4" customFormat="1" x14ac:dyDescent="0.2">
      <c r="B106" s="184"/>
      <c r="C106" s="165"/>
      <c r="D106" s="168"/>
      <c r="E106" s="165"/>
      <c r="F106" s="129">
        <v>44117</v>
      </c>
      <c r="G106" s="19"/>
      <c r="H106" s="174"/>
      <c r="I106" s="165"/>
      <c r="J106" s="174"/>
      <c r="K106" s="174"/>
      <c r="L106" s="174"/>
      <c r="M106" s="40"/>
    </row>
    <row r="107" spans="2:13" s="4" customFormat="1" x14ac:dyDescent="0.2">
      <c r="B107" s="184"/>
      <c r="C107" s="165"/>
      <c r="D107" s="168"/>
      <c r="E107" s="165"/>
      <c r="F107" s="137">
        <v>44152</v>
      </c>
      <c r="G107" s="19"/>
      <c r="H107" s="174"/>
      <c r="I107" s="165"/>
      <c r="J107" s="174"/>
      <c r="K107" s="174"/>
      <c r="L107" s="174"/>
      <c r="M107" s="40"/>
    </row>
    <row r="108" spans="2:13" s="4" customFormat="1" x14ac:dyDescent="0.2">
      <c r="B108" s="184"/>
      <c r="C108" s="158"/>
      <c r="D108" s="168"/>
      <c r="E108" s="158"/>
      <c r="F108" s="136">
        <v>44181</v>
      </c>
      <c r="G108" s="19"/>
      <c r="H108" s="173"/>
      <c r="I108" s="158"/>
      <c r="J108" s="173"/>
      <c r="K108" s="174"/>
      <c r="L108" s="174"/>
      <c r="M108" s="40"/>
    </row>
    <row r="109" spans="2:13" s="4" customFormat="1" x14ac:dyDescent="0.2">
      <c r="B109" s="184"/>
      <c r="C109" s="157" t="s">
        <v>48</v>
      </c>
      <c r="D109" s="168"/>
      <c r="E109" s="157" t="s">
        <v>49</v>
      </c>
      <c r="F109" s="97">
        <v>43846</v>
      </c>
      <c r="G109" s="19"/>
      <c r="H109" s="181" t="s">
        <v>50</v>
      </c>
      <c r="I109" s="157">
        <v>6</v>
      </c>
      <c r="J109" s="172" t="s">
        <v>237</v>
      </c>
      <c r="K109" s="174"/>
      <c r="L109" s="174"/>
      <c r="M109" s="40" t="s">
        <v>344</v>
      </c>
    </row>
    <row r="110" spans="2:13" s="4" customFormat="1" x14ac:dyDescent="0.2">
      <c r="B110" s="184"/>
      <c r="C110" s="165"/>
      <c r="D110" s="168"/>
      <c r="E110" s="165"/>
      <c r="F110" s="93">
        <v>43906</v>
      </c>
      <c r="G110" s="19"/>
      <c r="H110" s="182"/>
      <c r="I110" s="165"/>
      <c r="J110" s="174"/>
      <c r="K110" s="174"/>
      <c r="L110" s="174"/>
      <c r="M110" s="38" t="s">
        <v>344</v>
      </c>
    </row>
    <row r="111" spans="2:13" s="4" customFormat="1" x14ac:dyDescent="0.2">
      <c r="B111" s="184"/>
      <c r="C111" s="165"/>
      <c r="D111" s="168"/>
      <c r="E111" s="165"/>
      <c r="F111" s="112">
        <v>43969</v>
      </c>
      <c r="G111" s="19"/>
      <c r="H111" s="182"/>
      <c r="I111" s="165"/>
      <c r="J111" s="174"/>
      <c r="K111" s="174"/>
      <c r="L111" s="174"/>
      <c r="M111" s="40"/>
    </row>
    <row r="112" spans="2:13" s="4" customFormat="1" x14ac:dyDescent="0.2">
      <c r="B112" s="184"/>
      <c r="C112" s="165"/>
      <c r="D112" s="168"/>
      <c r="E112" s="165"/>
      <c r="F112" s="117">
        <v>44025</v>
      </c>
      <c r="G112" s="19"/>
      <c r="H112" s="182"/>
      <c r="I112" s="165"/>
      <c r="J112" s="174"/>
      <c r="K112" s="174"/>
      <c r="L112" s="174"/>
      <c r="M112" s="40"/>
    </row>
    <row r="113" spans="2:13" s="4" customFormat="1" x14ac:dyDescent="0.2">
      <c r="B113" s="184"/>
      <c r="C113" s="165"/>
      <c r="D113" s="168"/>
      <c r="E113" s="165"/>
      <c r="F113" s="124">
        <v>44088</v>
      </c>
      <c r="G113" s="19"/>
      <c r="H113" s="182"/>
      <c r="I113" s="165"/>
      <c r="J113" s="174"/>
      <c r="K113" s="174"/>
      <c r="L113" s="174"/>
      <c r="M113" s="40"/>
    </row>
    <row r="114" spans="2:13" s="4" customFormat="1" x14ac:dyDescent="0.2">
      <c r="B114" s="184"/>
      <c r="C114" s="158"/>
      <c r="D114" s="168"/>
      <c r="E114" s="158"/>
      <c r="F114" s="137">
        <v>44152</v>
      </c>
      <c r="G114" s="19"/>
      <c r="H114" s="183"/>
      <c r="I114" s="158"/>
      <c r="J114" s="173"/>
      <c r="K114" s="174"/>
      <c r="L114" s="174"/>
      <c r="M114" s="40"/>
    </row>
    <row r="115" spans="2:13" s="4" customFormat="1" x14ac:dyDescent="0.2">
      <c r="B115" s="184"/>
      <c r="C115" s="5" t="s">
        <v>97</v>
      </c>
      <c r="D115" s="168"/>
      <c r="E115" s="5" t="s">
        <v>38</v>
      </c>
      <c r="F115" s="87">
        <v>43987</v>
      </c>
      <c r="G115" s="19"/>
      <c r="H115" s="42" t="s">
        <v>50</v>
      </c>
      <c r="I115" s="5">
        <v>1</v>
      </c>
      <c r="J115" s="68" t="s">
        <v>237</v>
      </c>
      <c r="K115" s="174"/>
      <c r="L115" s="174"/>
      <c r="M115" s="40"/>
    </row>
    <row r="116" spans="2:13" s="4" customFormat="1" ht="24" x14ac:dyDescent="0.2">
      <c r="B116" s="184"/>
      <c r="C116" s="5" t="s">
        <v>77</v>
      </c>
      <c r="D116" s="160"/>
      <c r="E116" s="5" t="s">
        <v>38</v>
      </c>
      <c r="F116" s="118" t="s">
        <v>164</v>
      </c>
      <c r="G116" s="19"/>
      <c r="H116" s="42" t="s">
        <v>50</v>
      </c>
      <c r="I116" s="5">
        <v>1</v>
      </c>
      <c r="J116" s="68" t="s">
        <v>237</v>
      </c>
      <c r="K116" s="173"/>
      <c r="L116" s="173"/>
      <c r="M116" s="40"/>
    </row>
    <row r="117" spans="2:13" s="4" customFormat="1" ht="33" customHeight="1" x14ac:dyDescent="0.2">
      <c r="B117" s="184"/>
      <c r="C117" s="157" t="s">
        <v>82</v>
      </c>
      <c r="D117" s="159" t="s">
        <v>51</v>
      </c>
      <c r="E117" s="157" t="s">
        <v>53</v>
      </c>
      <c r="F117" s="98">
        <v>43875</v>
      </c>
      <c r="G117" s="19"/>
      <c r="H117" s="181" t="s">
        <v>39</v>
      </c>
      <c r="I117" s="157">
        <v>6</v>
      </c>
      <c r="J117" s="172" t="s">
        <v>237</v>
      </c>
      <c r="K117" s="172" t="s">
        <v>55</v>
      </c>
      <c r="L117" s="172" t="s">
        <v>263</v>
      </c>
      <c r="M117" s="4" t="s">
        <v>344</v>
      </c>
    </row>
    <row r="118" spans="2:13" s="4" customFormat="1" x14ac:dyDescent="0.2">
      <c r="B118" s="184"/>
      <c r="C118" s="165"/>
      <c r="D118" s="168"/>
      <c r="E118" s="165"/>
      <c r="F118" s="107">
        <v>43932</v>
      </c>
      <c r="G118" s="19"/>
      <c r="H118" s="182"/>
      <c r="I118" s="165"/>
      <c r="J118" s="174"/>
      <c r="K118" s="174"/>
      <c r="L118" s="174"/>
      <c r="M118" s="40" t="s">
        <v>344</v>
      </c>
    </row>
    <row r="119" spans="2:13" s="4" customFormat="1" x14ac:dyDescent="0.2">
      <c r="B119" s="184"/>
      <c r="C119" s="165"/>
      <c r="D119" s="168"/>
      <c r="E119" s="165"/>
      <c r="F119" s="87">
        <v>43995</v>
      </c>
      <c r="G119" s="19"/>
      <c r="H119" s="182"/>
      <c r="I119" s="165"/>
      <c r="J119" s="174"/>
      <c r="K119" s="174"/>
      <c r="L119" s="174"/>
      <c r="M119" s="40"/>
    </row>
    <row r="120" spans="2:13" s="4" customFormat="1" x14ac:dyDescent="0.2">
      <c r="B120" s="184"/>
      <c r="C120" s="165"/>
      <c r="D120" s="168"/>
      <c r="E120" s="165"/>
      <c r="F120" s="124">
        <v>44082</v>
      </c>
      <c r="G120" s="19"/>
      <c r="H120" s="182"/>
      <c r="I120" s="165"/>
      <c r="J120" s="174"/>
      <c r="K120" s="174"/>
      <c r="L120" s="174"/>
      <c r="M120" s="40"/>
    </row>
    <row r="121" spans="2:13" s="4" customFormat="1" x14ac:dyDescent="0.2">
      <c r="B121" s="184"/>
      <c r="C121" s="165"/>
      <c r="D121" s="168"/>
      <c r="E121" s="165"/>
      <c r="F121" s="129">
        <v>44114</v>
      </c>
      <c r="G121" s="19"/>
      <c r="H121" s="182"/>
      <c r="I121" s="165"/>
      <c r="J121" s="174"/>
      <c r="K121" s="174"/>
      <c r="L121" s="174"/>
      <c r="M121" s="40"/>
    </row>
    <row r="122" spans="2:13" s="4" customFormat="1" x14ac:dyDescent="0.2">
      <c r="B122" s="184"/>
      <c r="C122" s="165"/>
      <c r="D122" s="168"/>
      <c r="E122" s="165"/>
      <c r="F122" s="136">
        <v>44177</v>
      </c>
      <c r="G122" s="19"/>
      <c r="H122" s="182"/>
      <c r="I122" s="158"/>
      <c r="J122" s="174"/>
      <c r="K122" s="174"/>
      <c r="L122" s="174"/>
      <c r="M122" s="40"/>
    </row>
    <row r="123" spans="2:13" s="4" customFormat="1" ht="36" x14ac:dyDescent="0.2">
      <c r="B123" s="184"/>
      <c r="C123" s="5" t="s">
        <v>52</v>
      </c>
      <c r="D123" s="22" t="s">
        <v>250</v>
      </c>
      <c r="E123" s="5" t="s">
        <v>38</v>
      </c>
      <c r="F123" s="97">
        <v>44198</v>
      </c>
      <c r="G123" s="19"/>
      <c r="H123" s="42" t="s">
        <v>224</v>
      </c>
      <c r="I123" s="5">
        <v>1</v>
      </c>
      <c r="J123" s="59" t="s">
        <v>238</v>
      </c>
      <c r="K123" s="59" t="s">
        <v>251</v>
      </c>
      <c r="L123" s="59" t="s">
        <v>237</v>
      </c>
      <c r="M123" s="40" t="s">
        <v>344</v>
      </c>
    </row>
    <row r="124" spans="2:13" s="4" customFormat="1" ht="24" x14ac:dyDescent="0.2">
      <c r="B124" s="184"/>
      <c r="C124" s="37" t="s">
        <v>254</v>
      </c>
      <c r="D124" s="151" t="s">
        <v>252</v>
      </c>
      <c r="E124" s="37" t="s">
        <v>38</v>
      </c>
      <c r="F124" s="98">
        <v>44620</v>
      </c>
      <c r="G124" s="19"/>
      <c r="H124" s="58" t="s">
        <v>224</v>
      </c>
      <c r="I124" s="37">
        <v>1</v>
      </c>
      <c r="J124" s="58" t="s">
        <v>253</v>
      </c>
      <c r="K124" s="59" t="s">
        <v>251</v>
      </c>
      <c r="L124" s="59" t="s">
        <v>237</v>
      </c>
      <c r="M124" s="4" t="s">
        <v>344</v>
      </c>
    </row>
    <row r="125" spans="2:13" s="4" customFormat="1" ht="24" x14ac:dyDescent="0.2">
      <c r="B125" s="184"/>
      <c r="C125" s="37" t="s">
        <v>255</v>
      </c>
      <c r="D125" s="151"/>
      <c r="E125" s="37" t="s">
        <v>38</v>
      </c>
      <c r="F125" s="98">
        <v>44620</v>
      </c>
      <c r="G125" s="19"/>
      <c r="H125" s="58" t="s">
        <v>224</v>
      </c>
      <c r="I125" s="37">
        <v>1</v>
      </c>
      <c r="J125" s="58" t="s">
        <v>253</v>
      </c>
      <c r="K125" s="59" t="s">
        <v>251</v>
      </c>
      <c r="L125" s="59" t="s">
        <v>237</v>
      </c>
      <c r="M125" s="4" t="s">
        <v>344</v>
      </c>
    </row>
    <row r="126" spans="2:13" s="4" customFormat="1" ht="11.45" customHeight="1" x14ac:dyDescent="0.2">
      <c r="B126" s="184"/>
      <c r="C126" s="157" t="s">
        <v>264</v>
      </c>
      <c r="D126" s="159" t="s">
        <v>265</v>
      </c>
      <c r="E126" s="157" t="s">
        <v>18</v>
      </c>
      <c r="F126" s="97">
        <v>43845</v>
      </c>
      <c r="G126" s="19"/>
      <c r="H126" s="172" t="s">
        <v>265</v>
      </c>
      <c r="I126" s="157">
        <v>12</v>
      </c>
      <c r="J126" s="172" t="s">
        <v>266</v>
      </c>
      <c r="K126" s="171" t="s">
        <v>237</v>
      </c>
      <c r="L126" s="171" t="s">
        <v>54</v>
      </c>
      <c r="M126" s="40" t="s">
        <v>344</v>
      </c>
    </row>
    <row r="127" spans="2:13" s="4" customFormat="1" ht="11.45" customHeight="1" x14ac:dyDescent="0.2">
      <c r="B127" s="184"/>
      <c r="C127" s="165"/>
      <c r="D127" s="168"/>
      <c r="E127" s="165"/>
      <c r="F127" s="98">
        <v>43876</v>
      </c>
      <c r="G127" s="19"/>
      <c r="H127" s="174"/>
      <c r="I127" s="165"/>
      <c r="J127" s="174"/>
      <c r="K127" s="171"/>
      <c r="L127" s="171"/>
      <c r="M127" s="4" t="s">
        <v>344</v>
      </c>
    </row>
    <row r="128" spans="2:13" s="4" customFormat="1" ht="11.45" customHeight="1" x14ac:dyDescent="0.2">
      <c r="B128" s="184"/>
      <c r="C128" s="165"/>
      <c r="D128" s="168"/>
      <c r="E128" s="165"/>
      <c r="F128" s="93">
        <v>43905</v>
      </c>
      <c r="G128" s="19"/>
      <c r="H128" s="174"/>
      <c r="I128" s="165"/>
      <c r="J128" s="174"/>
      <c r="K128" s="171"/>
      <c r="L128" s="171"/>
      <c r="M128" s="38" t="s">
        <v>344</v>
      </c>
    </row>
    <row r="129" spans="2:13" s="4" customFormat="1" ht="11.45" customHeight="1" x14ac:dyDescent="0.2">
      <c r="B129" s="184"/>
      <c r="C129" s="165"/>
      <c r="D129" s="168"/>
      <c r="E129" s="165"/>
      <c r="F129" s="107">
        <v>43936</v>
      </c>
      <c r="G129" s="19"/>
      <c r="H129" s="174"/>
      <c r="I129" s="165"/>
      <c r="J129" s="174"/>
      <c r="K129" s="171"/>
      <c r="L129" s="171"/>
      <c r="M129" s="70" t="s">
        <v>271</v>
      </c>
    </row>
    <row r="130" spans="2:13" s="4" customFormat="1" ht="11.45" customHeight="1" x14ac:dyDescent="0.2">
      <c r="B130" s="184"/>
      <c r="C130" s="165"/>
      <c r="D130" s="168"/>
      <c r="E130" s="165"/>
      <c r="F130" s="112">
        <v>43966</v>
      </c>
      <c r="G130" s="19"/>
      <c r="H130" s="174"/>
      <c r="I130" s="165"/>
      <c r="J130" s="174"/>
      <c r="K130" s="171"/>
      <c r="L130" s="171"/>
      <c r="M130" s="70" t="s">
        <v>271</v>
      </c>
    </row>
    <row r="131" spans="2:13" s="4" customFormat="1" ht="11.45" customHeight="1" x14ac:dyDescent="0.2">
      <c r="B131" s="184"/>
      <c r="C131" s="165"/>
      <c r="D131" s="168"/>
      <c r="E131" s="165"/>
      <c r="F131" s="87">
        <v>43997</v>
      </c>
      <c r="G131" s="19"/>
      <c r="H131" s="174"/>
      <c r="I131" s="165"/>
      <c r="J131" s="174"/>
      <c r="K131" s="171"/>
      <c r="L131" s="171"/>
      <c r="M131" s="70" t="s">
        <v>271</v>
      </c>
    </row>
    <row r="132" spans="2:13" s="4" customFormat="1" ht="11.45" customHeight="1" x14ac:dyDescent="0.2">
      <c r="B132" s="184"/>
      <c r="C132" s="165"/>
      <c r="D132" s="168"/>
      <c r="E132" s="165"/>
      <c r="F132" s="117">
        <v>44027</v>
      </c>
      <c r="G132" s="19"/>
      <c r="H132" s="174"/>
      <c r="I132" s="165"/>
      <c r="J132" s="174"/>
      <c r="K132" s="171"/>
      <c r="L132" s="171"/>
      <c r="M132" s="70" t="s">
        <v>271</v>
      </c>
    </row>
    <row r="133" spans="2:13" s="4" customFormat="1" ht="11.45" customHeight="1" x14ac:dyDescent="0.2">
      <c r="B133" s="184"/>
      <c r="C133" s="165"/>
      <c r="D133" s="168"/>
      <c r="E133" s="165"/>
      <c r="F133" s="126">
        <v>44058</v>
      </c>
      <c r="G133" s="19"/>
      <c r="H133" s="174"/>
      <c r="I133" s="165"/>
      <c r="J133" s="174"/>
      <c r="K133" s="171"/>
      <c r="L133" s="171"/>
      <c r="M133" s="70" t="s">
        <v>271</v>
      </c>
    </row>
    <row r="134" spans="2:13" s="4" customFormat="1" ht="11.45" customHeight="1" x14ac:dyDescent="0.2">
      <c r="B134" s="184"/>
      <c r="C134" s="165"/>
      <c r="D134" s="168"/>
      <c r="E134" s="165"/>
      <c r="F134" s="124">
        <v>44089</v>
      </c>
      <c r="G134" s="19"/>
      <c r="H134" s="174"/>
      <c r="I134" s="165"/>
      <c r="J134" s="174"/>
      <c r="K134" s="171"/>
      <c r="L134" s="171"/>
      <c r="M134" s="40"/>
    </row>
    <row r="135" spans="2:13" s="4" customFormat="1" ht="11.45" customHeight="1" x14ac:dyDescent="0.2">
      <c r="B135" s="184"/>
      <c r="C135" s="165"/>
      <c r="D135" s="168"/>
      <c r="E135" s="165"/>
      <c r="F135" s="129">
        <v>44119</v>
      </c>
      <c r="G135" s="19"/>
      <c r="H135" s="174"/>
      <c r="I135" s="165"/>
      <c r="J135" s="174"/>
      <c r="K135" s="171"/>
      <c r="L135" s="171"/>
      <c r="M135" s="40"/>
    </row>
    <row r="136" spans="2:13" s="4" customFormat="1" ht="11.45" customHeight="1" x14ac:dyDescent="0.2">
      <c r="B136" s="184"/>
      <c r="C136" s="165"/>
      <c r="D136" s="168"/>
      <c r="E136" s="165"/>
      <c r="F136" s="137">
        <v>44150</v>
      </c>
      <c r="G136" s="19"/>
      <c r="H136" s="174"/>
      <c r="I136" s="165"/>
      <c r="J136" s="174"/>
      <c r="K136" s="171"/>
      <c r="L136" s="171"/>
      <c r="M136" s="40"/>
    </row>
    <row r="137" spans="2:13" s="4" customFormat="1" ht="11.45" customHeight="1" x14ac:dyDescent="0.2">
      <c r="B137" s="184"/>
      <c r="C137" s="158"/>
      <c r="D137" s="160"/>
      <c r="E137" s="158"/>
      <c r="F137" s="136">
        <v>44180</v>
      </c>
      <c r="G137" s="19"/>
      <c r="H137" s="173"/>
      <c r="I137" s="158"/>
      <c r="J137" s="173"/>
      <c r="K137" s="171"/>
      <c r="L137" s="171"/>
      <c r="M137" s="40"/>
    </row>
    <row r="138" spans="2:13" s="4" customFormat="1" x14ac:dyDescent="0.2">
      <c r="B138" s="184"/>
      <c r="C138" s="5" t="s">
        <v>267</v>
      </c>
      <c r="D138" s="22" t="s">
        <v>268</v>
      </c>
      <c r="E138" s="5" t="s">
        <v>38</v>
      </c>
      <c r="F138" s="137">
        <v>44530</v>
      </c>
      <c r="G138" s="98"/>
      <c r="H138" s="42" t="s">
        <v>268</v>
      </c>
      <c r="I138" s="5">
        <v>1</v>
      </c>
      <c r="J138" s="59" t="s">
        <v>269</v>
      </c>
      <c r="K138" s="59" t="s">
        <v>269</v>
      </c>
      <c r="L138" s="59" t="s">
        <v>237</v>
      </c>
      <c r="M138" s="40"/>
    </row>
    <row r="139" spans="2:13" s="4" customFormat="1" x14ac:dyDescent="0.2">
      <c r="B139" s="184"/>
      <c r="C139" s="5" t="s">
        <v>270</v>
      </c>
      <c r="D139" s="22" t="s">
        <v>265</v>
      </c>
      <c r="E139" s="5" t="s">
        <v>38</v>
      </c>
      <c r="F139" s="136">
        <v>44560</v>
      </c>
      <c r="G139" s="19"/>
      <c r="H139" s="42" t="s">
        <v>265</v>
      </c>
      <c r="I139" s="5">
        <v>1</v>
      </c>
      <c r="J139" s="59" t="s">
        <v>269</v>
      </c>
      <c r="K139" s="59" t="s">
        <v>269</v>
      </c>
      <c r="L139" s="59" t="s">
        <v>237</v>
      </c>
      <c r="M139" s="40"/>
    </row>
    <row r="140" spans="2:13" s="4" customFormat="1" x14ac:dyDescent="0.2">
      <c r="B140" s="73"/>
      <c r="C140" s="28"/>
      <c r="D140" s="29"/>
      <c r="E140" s="28"/>
      <c r="F140" s="74"/>
      <c r="G140" s="74"/>
      <c r="H140" s="75"/>
      <c r="I140" s="28"/>
      <c r="J140" s="75"/>
      <c r="K140" s="75"/>
      <c r="L140" s="75"/>
      <c r="M140" s="40"/>
    </row>
    <row r="141" spans="2:13" s="4" customFormat="1" x14ac:dyDescent="0.2">
      <c r="B141" s="73"/>
      <c r="C141" s="28"/>
      <c r="D141" s="29"/>
      <c r="E141" s="28"/>
      <c r="F141" s="74"/>
      <c r="G141" s="74"/>
      <c r="H141" s="75"/>
      <c r="I141" s="28"/>
      <c r="J141" s="75"/>
      <c r="K141" s="75"/>
      <c r="L141" s="75"/>
      <c r="M141" s="4" t="s">
        <v>344</v>
      </c>
    </row>
    <row r="142" spans="2:13" ht="6" customHeight="1" x14ac:dyDescent="0.2"/>
    <row r="143" spans="2:13" s="3" customFormat="1" ht="63.75" customHeight="1" x14ac:dyDescent="0.2">
      <c r="B143" s="152" t="s">
        <v>107</v>
      </c>
      <c r="C143" s="169"/>
      <c r="D143" s="169"/>
      <c r="E143" s="169"/>
      <c r="F143" s="169"/>
      <c r="G143" s="169"/>
      <c r="H143" s="170"/>
      <c r="I143" s="152" t="s">
        <v>0</v>
      </c>
      <c r="J143" s="169"/>
      <c r="K143" s="170"/>
      <c r="L143" s="16"/>
    </row>
    <row r="144" spans="2:13" ht="5.25" customHeight="1" x14ac:dyDescent="0.2"/>
    <row r="151" spans="6:7" x14ac:dyDescent="0.2">
      <c r="F151" s="44" t="s">
        <v>209</v>
      </c>
      <c r="G151" s="2">
        <f>COUNTIF($G$7:$G$139,"Sí")</f>
        <v>0</v>
      </c>
    </row>
    <row r="152" spans="6:7" x14ac:dyDescent="0.2">
      <c r="F152" s="45" t="s">
        <v>210</v>
      </c>
      <c r="G152" s="2">
        <f>COUNTIF($G$7:$G$139,"No")</f>
        <v>0</v>
      </c>
    </row>
    <row r="153" spans="6:7" x14ac:dyDescent="0.2">
      <c r="F153" s="47" t="s">
        <v>211</v>
      </c>
      <c r="G153" s="2">
        <f>COUNTIF($G$7:$G$139,"Pendiente")</f>
        <v>0</v>
      </c>
    </row>
    <row r="154" spans="6:7" x14ac:dyDescent="0.2">
      <c r="F154" s="46" t="s">
        <v>212</v>
      </c>
      <c r="G154" s="2">
        <f>COUNTIF($G$7:$G$139,"Extemporáneo")</f>
        <v>0</v>
      </c>
    </row>
    <row r="155" spans="6:7" x14ac:dyDescent="0.2">
      <c r="F155" s="48" t="s">
        <v>217</v>
      </c>
      <c r="G155" s="2">
        <f>SUM(G151:G154)</f>
        <v>0</v>
      </c>
    </row>
  </sheetData>
  <autoFilter ref="A6:M141" xr:uid="{00000000-0001-0000-0600-000000000000}"/>
  <mergeCells count="136">
    <mergeCell ref="L7:L13"/>
    <mergeCell ref="L14:L30"/>
    <mergeCell ref="L31:L42"/>
    <mergeCell ref="L45:L60"/>
    <mergeCell ref="L61:L67"/>
    <mergeCell ref="L68:L71"/>
    <mergeCell ref="L72:L75"/>
    <mergeCell ref="L76:L79"/>
    <mergeCell ref="L80:L83"/>
    <mergeCell ref="K91:K94"/>
    <mergeCell ref="K126:K137"/>
    <mergeCell ref="L126:L137"/>
    <mergeCell ref="K14:K30"/>
    <mergeCell ref="J31:J42"/>
    <mergeCell ref="K31:K42"/>
    <mergeCell ref="K68:K71"/>
    <mergeCell ref="K97:K116"/>
    <mergeCell ref="I49:I52"/>
    <mergeCell ref="I97:I108"/>
    <mergeCell ref="J97:J108"/>
    <mergeCell ref="I126:I137"/>
    <mergeCell ref="J126:J137"/>
    <mergeCell ref="L91:L94"/>
    <mergeCell ref="L95:L96"/>
    <mergeCell ref="L97:L116"/>
    <mergeCell ref="L117:L122"/>
    <mergeCell ref="K72:K75"/>
    <mergeCell ref="K76:K79"/>
    <mergeCell ref="I109:I114"/>
    <mergeCell ref="J109:J114"/>
    <mergeCell ref="B143:H143"/>
    <mergeCell ref="I143:K143"/>
    <mergeCell ref="C117:C122"/>
    <mergeCell ref="D117:D122"/>
    <mergeCell ref="E117:E122"/>
    <mergeCell ref="H117:H122"/>
    <mergeCell ref="I117:I122"/>
    <mergeCell ref="J117:J122"/>
    <mergeCell ref="K117:K122"/>
    <mergeCell ref="D126:D137"/>
    <mergeCell ref="B7:B139"/>
    <mergeCell ref="C126:C137"/>
    <mergeCell ref="E126:E137"/>
    <mergeCell ref="H126:H137"/>
    <mergeCell ref="K80:K83"/>
    <mergeCell ref="E22:E23"/>
    <mergeCell ref="D124:D125"/>
    <mergeCell ref="C109:C114"/>
    <mergeCell ref="E109:E114"/>
    <mergeCell ref="C97:C108"/>
    <mergeCell ref="D97:D116"/>
    <mergeCell ref="I91:I94"/>
    <mergeCell ref="J91:J94"/>
    <mergeCell ref="K95:K96"/>
    <mergeCell ref="E97:E108"/>
    <mergeCell ref="D95:D96"/>
    <mergeCell ref="H109:H114"/>
    <mergeCell ref="C80:C83"/>
    <mergeCell ref="E80:E83"/>
    <mergeCell ref="H80:H83"/>
    <mergeCell ref="I80:I83"/>
    <mergeCell ref="J80:J83"/>
    <mergeCell ref="D68:D94"/>
    <mergeCell ref="E91:E94"/>
    <mergeCell ref="H91:H94"/>
    <mergeCell ref="C76:C79"/>
    <mergeCell ref="E76:E79"/>
    <mergeCell ref="H76:H79"/>
    <mergeCell ref="C91:C94"/>
    <mergeCell ref="C72:C75"/>
    <mergeCell ref="E72:E75"/>
    <mergeCell ref="H72:H75"/>
    <mergeCell ref="I72:I75"/>
    <mergeCell ref="J72:J75"/>
    <mergeCell ref="I76:I79"/>
    <mergeCell ref="J76:J79"/>
    <mergeCell ref="H97:H108"/>
    <mergeCell ref="C53:C56"/>
    <mergeCell ref="E53:E56"/>
    <mergeCell ref="H53:H56"/>
    <mergeCell ref="I53:I56"/>
    <mergeCell ref="D61:D67"/>
    <mergeCell ref="K61:K67"/>
    <mergeCell ref="C68:C71"/>
    <mergeCell ref="E68:E71"/>
    <mergeCell ref="H68:H71"/>
    <mergeCell ref="I68:I71"/>
    <mergeCell ref="J68:J71"/>
    <mergeCell ref="K7:K13"/>
    <mergeCell ref="C12:C13"/>
    <mergeCell ref="E12:E13"/>
    <mergeCell ref="I12:I13"/>
    <mergeCell ref="J7:J10"/>
    <mergeCell ref="J12:J13"/>
    <mergeCell ref="C45:C48"/>
    <mergeCell ref="D45:D60"/>
    <mergeCell ref="E45:E48"/>
    <mergeCell ref="H45:H48"/>
    <mergeCell ref="I45:I48"/>
    <mergeCell ref="C57:C60"/>
    <mergeCell ref="E57:E60"/>
    <mergeCell ref="H57:H60"/>
    <mergeCell ref="I57:I60"/>
    <mergeCell ref="J45:J60"/>
    <mergeCell ref="K45:K60"/>
    <mergeCell ref="C49:C52"/>
    <mergeCell ref="E49:E52"/>
    <mergeCell ref="J14:J30"/>
    <mergeCell ref="H49:H52"/>
    <mergeCell ref="C31:C42"/>
    <mergeCell ref="E31:E42"/>
    <mergeCell ref="I31:I42"/>
    <mergeCell ref="B2:B4"/>
    <mergeCell ref="C2:I2"/>
    <mergeCell ref="C3:I4"/>
    <mergeCell ref="C7:C10"/>
    <mergeCell ref="D7:D13"/>
    <mergeCell ref="E7:E10"/>
    <mergeCell ref="H7:H13"/>
    <mergeCell ref="I7:I10"/>
    <mergeCell ref="E27:E30"/>
    <mergeCell ref="I27:I30"/>
    <mergeCell ref="C27:C30"/>
    <mergeCell ref="D14:D42"/>
    <mergeCell ref="H14:H42"/>
    <mergeCell ref="C24:C25"/>
    <mergeCell ref="E24:E25"/>
    <mergeCell ref="C14:C15"/>
    <mergeCell ref="E14:E15"/>
    <mergeCell ref="C16:C17"/>
    <mergeCell ref="E16:E17"/>
    <mergeCell ref="C18:C19"/>
    <mergeCell ref="E18:E19"/>
    <mergeCell ref="C20:C21"/>
    <mergeCell ref="E20:E21"/>
    <mergeCell ref="C22:C23"/>
  </mergeCells>
  <conditionalFormatting sqref="G7:G141">
    <cfRule type="containsText" dxfId="23" priority="1" operator="containsText" text="Extemporáneo">
      <formula>NOT(ISERROR(SEARCH("Extemporáneo",G7)))</formula>
    </cfRule>
    <cfRule type="containsText" dxfId="22" priority="2" operator="containsText" text="Pendiente">
      <formula>NOT(ISERROR(SEARCH("Pendiente",G7)))</formula>
    </cfRule>
    <cfRule type="containsText" dxfId="21" priority="3" operator="containsText" text="No">
      <formula>NOT(ISERROR(SEARCH("No",G7)))</formula>
    </cfRule>
    <cfRule type="containsText" dxfId="20" priority="4" operator="containsText" text="Sí">
      <formula>NOT(ISERROR(SEARCH("Sí",G7)))</formula>
    </cfRule>
  </conditionalFormatting>
  <dataValidations xWindow="878" yWindow="534" count="15">
    <dataValidation allowBlank="1" showInputMessage="1" showErrorMessage="1" prompt="¿Quién verifica que el dato, informe o documento generado en su área o proceso es coherente y suficiente?" sqref="I12 I49 I53:I54 I57 I61:I68 I72:I73 I76 I80 I109 I45:I46 I115:I117 I84:I91 I95:I97 I123:I126 I138:I141" xr:uid="{00000000-0002-0000-0600-000000000000}"/>
    <dataValidation allowBlank="1" showInputMessage="1" showErrorMessage="1" prompt="¿Cada cuanto tiempo se debe generar el dato informe?" sqref="E12 E53:E54 E49 E57 E72:E73 E61:E68 E109 E76 E80 E45:E46 E115:E117 E84:E91 E95:E97 E22 E123:E126 E138:E141 E14 E16 E24 E18 E20" xr:uid="{00000000-0002-0000-0600-000001000000}"/>
    <dataValidation allowBlank="1" showInputMessage="1" showErrorMessage="1" prompt="Sistema mediante el cual se carga o se entrega la información al ente competente." sqref="H7 H45:H46 H49 H53:H54 H57 H61:H67" xr:uid="{00000000-0002-0000-0600-000002000000}"/>
    <dataValidation allowBlank="1" showInputMessage="1" showErrorMessage="1" prompt="¿Cargo del Funcionario que debe  generar este dato, informe o documento?_x000a_Ejemplo: Trimestral, semestral, anual, entre otros._x000a_" sqref="K6:L6" xr:uid="{00000000-0002-0000-06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B7" xr:uid="{00000000-0002-0000-0600-000004000000}"/>
    <dataValidation allowBlank="1" showInputMessage="1" showErrorMessage="1" prompt="¿Qué dato, informe o documento se genera como resultado de las actividades que se realizan en el área o proceso que usted participa?" sqref="C6:C7 C49 C12 C45:C46" xr:uid="{00000000-0002-0000-0600-000005000000}"/>
    <dataValidation allowBlank="1" showInputMessage="1" showErrorMessage="1" prompt="¿Cada cuanto tiempo se debe generar el dato, informe o documento generado por el área?" sqref="E6" xr:uid="{00000000-0002-0000-0600-000006000000}"/>
    <dataValidation allowBlank="1" showInputMessage="1" showErrorMessage="1" prompt="¿Cuál es la fecha máxima de presentación del dato, informe, o documento?" sqref="H68 H72:H73 H76:H77 H80 H109 H115:H117 H84:H91 H138:H141 H95:H97 F41:F122 H123:H126 F25:F30 F7:F13 F15 F17 F19 F21 F23 F124:F137" xr:uid="{00000000-0002-0000-0600-000007000000}"/>
    <dataValidation allowBlank="1" showInputMessage="1" showErrorMessage="1" prompt="Sistema mediante el cual se carga o se engrega  la información al ente competente." sqref="H6" xr:uid="{00000000-0002-0000-0600-000008000000}"/>
    <dataValidation allowBlank="1" showInputMessage="1" showErrorMessage="1" prompt="Cantidad de informes que se generan y se cargan al sistema o se entregan al ente competente." sqref="I6" xr:uid="{00000000-0002-0000-0600-000009000000}"/>
    <dataValidation allowBlank="1" showInputMessage="1" showErrorMessage="1" prompt="Cantidad de informes que se cargan o se entregan al ente competente." sqref="I7" xr:uid="{00000000-0002-0000-0600-00000A000000}"/>
    <dataValidation allowBlank="1" showInputMessage="1" showErrorMessage="1" prompt="Entidad a la cual se carga o se entrega el dato, informe o documento." sqref="D6" xr:uid="{00000000-0002-0000-0600-00000B000000}"/>
    <dataValidation allowBlank="1" showInputMessage="1" showErrorMessage="1" prompt="Cargo del Funcionario responsable de generar el dato, informe o documento." sqref="J6:J7" xr:uid="{00000000-0002-0000-0600-00000C000000}"/>
    <dataValidation allowBlank="1" showInputMessage="1" showErrorMessage="1" prompt="¿Cada cuanto tiempo se debe generar el dato, informe o documento?" sqref="E7" xr:uid="{00000000-0002-0000-0600-00000D000000}"/>
    <dataValidation allowBlank="1" showInputMessage="1" showErrorMessage="1" prompt="Cargo del Funcionario que debe reportar dato, informe o documento?_x000a_Ejemplo: Trimestral, semestral, anual, entre otros._x000a_" sqref="K7:L7" xr:uid="{00000000-0002-0000-0600-00000E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xWindow="878" yWindow="534" count="1">
        <x14:dataValidation type="list" allowBlank="1" showInputMessage="1" showErrorMessage="1" prompt="¿Cuál es la fecha máxima de presentación del dato, informe, o documento?" xr:uid="{9CC0F916-DD93-4875-A05E-216DB356CFB7}">
          <x14:formula1>
            <xm:f>'P. PLANEACIÓN Y CALIDAD'!$B$66:$B$69</xm:f>
          </x14:formula1>
          <xm:sqref>G7:G141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B1:N161"/>
  <sheetViews>
    <sheetView topLeftCell="A73" zoomScale="90" zoomScaleNormal="90" workbookViewId="0">
      <selection activeCell="G7" sqref="G7:G97"/>
    </sheetView>
  </sheetViews>
  <sheetFormatPr baseColWidth="10" defaultColWidth="11.42578125" defaultRowHeight="12" x14ac:dyDescent="0.2"/>
  <cols>
    <col min="1" max="1" width="1.7109375" style="21" customWidth="1"/>
    <col min="2" max="2" width="13" style="2" customWidth="1"/>
    <col min="3" max="3" width="31.5703125" style="2" customWidth="1"/>
    <col min="4" max="4" width="25.28515625" style="2" customWidth="1"/>
    <col min="5" max="5" width="17.5703125" style="2" customWidth="1"/>
    <col min="6" max="6" width="30.85546875" style="2" customWidth="1"/>
    <col min="7" max="7" width="15.140625" style="2" bestFit="1" customWidth="1"/>
    <col min="8" max="8" width="21.7109375" style="2" customWidth="1"/>
    <col min="9" max="9" width="12.28515625" style="36" customWidth="1"/>
    <col min="10" max="10" width="28.7109375" style="2" bestFit="1" customWidth="1"/>
    <col min="11" max="11" width="26.5703125" style="2" customWidth="1"/>
    <col min="12" max="12" width="1.28515625" style="2" customWidth="1"/>
    <col min="13" max="13" width="19.140625" style="2" customWidth="1"/>
    <col min="14" max="14" width="24.42578125" style="21" customWidth="1"/>
    <col min="15" max="16384" width="11.42578125" style="2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48" customHeight="1" x14ac:dyDescent="0.2">
      <c r="B6" s="9" t="s">
        <v>2</v>
      </c>
      <c r="C6" s="10" t="s">
        <v>7</v>
      </c>
      <c r="D6" s="11" t="s">
        <v>11</v>
      </c>
      <c r="E6" s="11" t="s">
        <v>8</v>
      </c>
      <c r="F6" s="10" t="s">
        <v>56</v>
      </c>
      <c r="G6" s="12" t="s">
        <v>83</v>
      </c>
      <c r="H6" s="12" t="s">
        <v>9</v>
      </c>
      <c r="I6" s="10" t="s">
        <v>10</v>
      </c>
      <c r="J6" s="12" t="s">
        <v>202</v>
      </c>
      <c r="K6" s="10" t="s">
        <v>13</v>
      </c>
      <c r="M6" s="10" t="s">
        <v>262</v>
      </c>
      <c r="N6" s="10" t="s">
        <v>201</v>
      </c>
    </row>
    <row r="7" spans="2:14" s="4" customFormat="1" ht="12" customHeight="1" x14ac:dyDescent="0.2">
      <c r="B7" s="202" t="s">
        <v>216</v>
      </c>
      <c r="C7" s="150" t="s">
        <v>125</v>
      </c>
      <c r="D7" s="151" t="s">
        <v>62</v>
      </c>
      <c r="E7" s="150" t="s">
        <v>18</v>
      </c>
      <c r="F7" s="97">
        <v>43835</v>
      </c>
      <c r="G7" s="19"/>
      <c r="H7" s="150" t="s">
        <v>165</v>
      </c>
      <c r="I7" s="150">
        <v>12</v>
      </c>
      <c r="J7" s="150" t="s">
        <v>126</v>
      </c>
      <c r="K7" s="150" t="s">
        <v>126</v>
      </c>
      <c r="L7" s="13"/>
      <c r="M7" s="150" t="s">
        <v>275</v>
      </c>
    </row>
    <row r="8" spans="2:14" s="4" customFormat="1" ht="15.75" customHeight="1" x14ac:dyDescent="0.2">
      <c r="B8" s="202"/>
      <c r="C8" s="150"/>
      <c r="D8" s="151"/>
      <c r="E8" s="150"/>
      <c r="F8" s="98">
        <v>43866</v>
      </c>
      <c r="G8" s="19"/>
      <c r="H8" s="150"/>
      <c r="I8" s="150"/>
      <c r="J8" s="150"/>
      <c r="K8" s="150"/>
      <c r="L8" s="13"/>
      <c r="M8" s="150"/>
    </row>
    <row r="9" spans="2:14" s="4" customFormat="1" ht="15.75" customHeight="1" x14ac:dyDescent="0.2">
      <c r="B9" s="202"/>
      <c r="C9" s="150"/>
      <c r="D9" s="151"/>
      <c r="E9" s="150"/>
      <c r="F9" s="93">
        <v>43895</v>
      </c>
      <c r="G9" s="19"/>
      <c r="H9" s="150"/>
      <c r="I9" s="150"/>
      <c r="J9" s="150"/>
      <c r="K9" s="150"/>
      <c r="L9" s="13"/>
      <c r="M9" s="150"/>
    </row>
    <row r="10" spans="2:14" s="4" customFormat="1" ht="15" customHeight="1" x14ac:dyDescent="0.2">
      <c r="B10" s="202"/>
      <c r="C10" s="150"/>
      <c r="D10" s="151"/>
      <c r="E10" s="150"/>
      <c r="F10" s="107">
        <v>43926</v>
      </c>
      <c r="G10" s="19"/>
      <c r="H10" s="150"/>
      <c r="I10" s="150"/>
      <c r="J10" s="150"/>
      <c r="K10" s="150"/>
      <c r="L10" s="13"/>
      <c r="M10" s="150"/>
    </row>
    <row r="11" spans="2:14" s="4" customFormat="1" ht="16.5" customHeight="1" x14ac:dyDescent="0.2">
      <c r="B11" s="202"/>
      <c r="C11" s="150"/>
      <c r="D11" s="151"/>
      <c r="E11" s="150"/>
      <c r="F11" s="112">
        <v>43956</v>
      </c>
      <c r="G11" s="19"/>
      <c r="H11" s="150"/>
      <c r="I11" s="150"/>
      <c r="J11" s="150"/>
      <c r="K11" s="150"/>
      <c r="L11" s="13"/>
      <c r="M11" s="150"/>
    </row>
    <row r="12" spans="2:14" s="4" customFormat="1" x14ac:dyDescent="0.2">
      <c r="B12" s="202"/>
      <c r="C12" s="150"/>
      <c r="D12" s="151"/>
      <c r="E12" s="150"/>
      <c r="F12" s="87">
        <v>43987</v>
      </c>
      <c r="G12" s="19"/>
      <c r="H12" s="150"/>
      <c r="I12" s="150"/>
      <c r="J12" s="150"/>
      <c r="K12" s="150"/>
      <c r="L12" s="13"/>
      <c r="M12" s="150"/>
    </row>
    <row r="13" spans="2:14" s="4" customFormat="1" x14ac:dyDescent="0.2">
      <c r="B13" s="202"/>
      <c r="C13" s="150"/>
      <c r="D13" s="151"/>
      <c r="E13" s="150"/>
      <c r="F13" s="120">
        <v>44017</v>
      </c>
      <c r="G13" s="19"/>
      <c r="H13" s="150"/>
      <c r="I13" s="150"/>
      <c r="J13" s="150"/>
      <c r="K13" s="150"/>
      <c r="L13" s="13"/>
      <c r="M13" s="150"/>
    </row>
    <row r="14" spans="2:14" s="4" customFormat="1" x14ac:dyDescent="0.2">
      <c r="B14" s="202"/>
      <c r="C14" s="150"/>
      <c r="D14" s="151"/>
      <c r="E14" s="150"/>
      <c r="F14" s="126">
        <v>44048</v>
      </c>
      <c r="G14" s="19"/>
      <c r="H14" s="150"/>
      <c r="I14" s="150"/>
      <c r="J14" s="150"/>
      <c r="K14" s="150"/>
      <c r="L14" s="13"/>
      <c r="M14" s="150"/>
    </row>
    <row r="15" spans="2:14" s="4" customFormat="1" x14ac:dyDescent="0.2">
      <c r="B15" s="202"/>
      <c r="C15" s="150"/>
      <c r="D15" s="151"/>
      <c r="E15" s="150"/>
      <c r="F15" s="19">
        <v>44079</v>
      </c>
      <c r="G15" s="19"/>
      <c r="H15" s="150"/>
      <c r="I15" s="150"/>
      <c r="J15" s="150"/>
      <c r="K15" s="150"/>
      <c r="L15" s="13"/>
      <c r="M15" s="150"/>
    </row>
    <row r="16" spans="2:14" s="4" customFormat="1" x14ac:dyDescent="0.2">
      <c r="B16" s="202"/>
      <c r="C16" s="150"/>
      <c r="D16" s="151"/>
      <c r="E16" s="150"/>
      <c r="F16" s="129">
        <v>44109</v>
      </c>
      <c r="G16" s="19"/>
      <c r="H16" s="150"/>
      <c r="I16" s="150"/>
      <c r="J16" s="150"/>
      <c r="K16" s="150"/>
      <c r="L16" s="13"/>
      <c r="M16" s="150"/>
    </row>
    <row r="17" spans="2:13" s="4" customFormat="1" x14ac:dyDescent="0.2">
      <c r="B17" s="202"/>
      <c r="C17" s="150"/>
      <c r="D17" s="151"/>
      <c r="E17" s="150"/>
      <c r="F17" s="137">
        <v>44140</v>
      </c>
      <c r="G17" s="19"/>
      <c r="H17" s="150"/>
      <c r="I17" s="150"/>
      <c r="J17" s="150"/>
      <c r="K17" s="150"/>
      <c r="L17" s="13"/>
      <c r="M17" s="150"/>
    </row>
    <row r="18" spans="2:13" s="4" customFormat="1" x14ac:dyDescent="0.2">
      <c r="B18" s="202"/>
      <c r="C18" s="150"/>
      <c r="D18" s="151"/>
      <c r="E18" s="150"/>
      <c r="F18" s="136">
        <v>44170</v>
      </c>
      <c r="G18" s="19"/>
      <c r="H18" s="150"/>
      <c r="I18" s="150"/>
      <c r="J18" s="150"/>
      <c r="K18" s="150"/>
      <c r="L18" s="13"/>
      <c r="M18" s="150"/>
    </row>
    <row r="19" spans="2:13" s="4" customFormat="1" ht="35.25" customHeight="1" x14ac:dyDescent="0.2">
      <c r="B19" s="202"/>
      <c r="C19" s="79" t="s">
        <v>296</v>
      </c>
      <c r="D19" s="56" t="s">
        <v>99</v>
      </c>
      <c r="E19" s="5" t="s">
        <v>38</v>
      </c>
      <c r="F19" s="93">
        <v>43915</v>
      </c>
      <c r="G19" s="19"/>
      <c r="H19" s="52" t="s">
        <v>103</v>
      </c>
      <c r="I19" s="5">
        <v>1</v>
      </c>
      <c r="J19" s="54" t="s">
        <v>126</v>
      </c>
      <c r="K19" s="54" t="s">
        <v>126</v>
      </c>
      <c r="L19" s="13"/>
      <c r="M19" s="54" t="s">
        <v>275</v>
      </c>
    </row>
    <row r="20" spans="2:13" s="4" customFormat="1" ht="14.25" customHeight="1" x14ac:dyDescent="0.2">
      <c r="B20" s="202"/>
      <c r="C20" s="150" t="s">
        <v>205</v>
      </c>
      <c r="D20" s="151" t="s">
        <v>153</v>
      </c>
      <c r="E20" s="150" t="s">
        <v>18</v>
      </c>
      <c r="F20" s="97">
        <v>43835</v>
      </c>
      <c r="G20" s="19"/>
      <c r="H20" s="150" t="s">
        <v>153</v>
      </c>
      <c r="I20" s="150">
        <v>12</v>
      </c>
      <c r="J20" s="150" t="s">
        <v>126</v>
      </c>
      <c r="K20" s="150" t="s">
        <v>126</v>
      </c>
      <c r="L20" s="13"/>
      <c r="M20" s="150" t="s">
        <v>275</v>
      </c>
    </row>
    <row r="21" spans="2:13" s="4" customFormat="1" ht="18" customHeight="1" x14ac:dyDescent="0.2">
      <c r="B21" s="202"/>
      <c r="C21" s="150"/>
      <c r="D21" s="151"/>
      <c r="E21" s="150"/>
      <c r="F21" s="98">
        <v>43866</v>
      </c>
      <c r="G21" s="19"/>
      <c r="H21" s="150"/>
      <c r="I21" s="150"/>
      <c r="J21" s="150"/>
      <c r="K21" s="150"/>
      <c r="L21" s="13"/>
      <c r="M21" s="150"/>
    </row>
    <row r="22" spans="2:13" s="4" customFormat="1" ht="18" customHeight="1" x14ac:dyDescent="0.2">
      <c r="B22" s="202"/>
      <c r="C22" s="150"/>
      <c r="D22" s="151"/>
      <c r="E22" s="150"/>
      <c r="F22" s="19">
        <v>43895</v>
      </c>
      <c r="G22" s="19"/>
      <c r="H22" s="150"/>
      <c r="I22" s="150"/>
      <c r="J22" s="150"/>
      <c r="K22" s="150"/>
      <c r="L22" s="13"/>
      <c r="M22" s="150"/>
    </row>
    <row r="23" spans="2:13" s="4" customFormat="1" ht="14.25" customHeight="1" x14ac:dyDescent="0.2">
      <c r="B23" s="202"/>
      <c r="C23" s="150"/>
      <c r="D23" s="151"/>
      <c r="E23" s="150"/>
      <c r="F23" s="107">
        <v>43926</v>
      </c>
      <c r="G23" s="19"/>
      <c r="H23" s="150"/>
      <c r="I23" s="150"/>
      <c r="J23" s="150"/>
      <c r="K23" s="150"/>
      <c r="L23" s="13"/>
      <c r="M23" s="150"/>
    </row>
    <row r="24" spans="2:13" s="4" customFormat="1" x14ac:dyDescent="0.2">
      <c r="B24" s="202"/>
      <c r="C24" s="150"/>
      <c r="D24" s="151"/>
      <c r="E24" s="150"/>
      <c r="F24" s="112">
        <v>43956</v>
      </c>
      <c r="G24" s="19"/>
      <c r="H24" s="150"/>
      <c r="I24" s="150"/>
      <c r="J24" s="150"/>
      <c r="K24" s="150"/>
      <c r="L24" s="13"/>
      <c r="M24" s="150"/>
    </row>
    <row r="25" spans="2:13" s="4" customFormat="1" x14ac:dyDescent="0.2">
      <c r="B25" s="202"/>
      <c r="C25" s="150"/>
      <c r="D25" s="151"/>
      <c r="E25" s="150"/>
      <c r="F25" s="87">
        <v>43987</v>
      </c>
      <c r="G25" s="19"/>
      <c r="H25" s="150"/>
      <c r="I25" s="150"/>
      <c r="J25" s="150"/>
      <c r="K25" s="150"/>
      <c r="L25" s="13"/>
      <c r="M25" s="150"/>
    </row>
    <row r="26" spans="2:13" s="4" customFormat="1" x14ac:dyDescent="0.2">
      <c r="B26" s="202"/>
      <c r="C26" s="150"/>
      <c r="D26" s="151"/>
      <c r="E26" s="150"/>
      <c r="F26" s="120">
        <v>44017</v>
      </c>
      <c r="G26" s="19"/>
      <c r="H26" s="150"/>
      <c r="I26" s="150"/>
      <c r="J26" s="150"/>
      <c r="K26" s="150"/>
      <c r="L26" s="13"/>
      <c r="M26" s="150"/>
    </row>
    <row r="27" spans="2:13" s="4" customFormat="1" ht="18" customHeight="1" x14ac:dyDescent="0.2">
      <c r="B27" s="202"/>
      <c r="C27" s="150"/>
      <c r="D27" s="151"/>
      <c r="E27" s="150"/>
      <c r="F27" s="126">
        <v>44048</v>
      </c>
      <c r="G27" s="19"/>
      <c r="H27" s="150"/>
      <c r="I27" s="150"/>
      <c r="J27" s="150"/>
      <c r="K27" s="150"/>
      <c r="L27" s="13"/>
      <c r="M27" s="150"/>
    </row>
    <row r="28" spans="2:13" s="4" customFormat="1" x14ac:dyDescent="0.2">
      <c r="B28" s="202"/>
      <c r="C28" s="150"/>
      <c r="D28" s="151"/>
      <c r="E28" s="150"/>
      <c r="F28" s="19">
        <v>44079</v>
      </c>
      <c r="G28" s="19"/>
      <c r="H28" s="150"/>
      <c r="I28" s="150"/>
      <c r="J28" s="150"/>
      <c r="K28" s="150"/>
      <c r="L28" s="13"/>
      <c r="M28" s="150"/>
    </row>
    <row r="29" spans="2:13" s="4" customFormat="1" x14ac:dyDescent="0.2">
      <c r="B29" s="202"/>
      <c r="C29" s="150"/>
      <c r="D29" s="151"/>
      <c r="E29" s="150"/>
      <c r="F29" s="129">
        <v>44109</v>
      </c>
      <c r="G29" s="19"/>
      <c r="H29" s="150"/>
      <c r="I29" s="150"/>
      <c r="J29" s="150"/>
      <c r="K29" s="150"/>
      <c r="L29" s="13"/>
      <c r="M29" s="150"/>
    </row>
    <row r="30" spans="2:13" s="4" customFormat="1" x14ac:dyDescent="0.2">
      <c r="B30" s="202"/>
      <c r="C30" s="150"/>
      <c r="D30" s="151"/>
      <c r="E30" s="150"/>
      <c r="F30" s="137">
        <v>44140</v>
      </c>
      <c r="G30" s="19"/>
      <c r="H30" s="150"/>
      <c r="I30" s="150"/>
      <c r="J30" s="150"/>
      <c r="K30" s="150"/>
      <c r="L30" s="13"/>
      <c r="M30" s="150"/>
    </row>
    <row r="31" spans="2:13" s="4" customFormat="1" x14ac:dyDescent="0.2">
      <c r="B31" s="202"/>
      <c r="C31" s="150"/>
      <c r="D31" s="151"/>
      <c r="E31" s="150"/>
      <c r="F31" s="136">
        <v>44170</v>
      </c>
      <c r="G31" s="19"/>
      <c r="H31" s="150"/>
      <c r="I31" s="150"/>
      <c r="J31" s="150"/>
      <c r="K31" s="150"/>
      <c r="L31" s="13"/>
      <c r="M31" s="150"/>
    </row>
    <row r="32" spans="2:13" s="4" customFormat="1" ht="15" customHeight="1" x14ac:dyDescent="0.2">
      <c r="B32" s="202"/>
      <c r="C32" s="157" t="s">
        <v>166</v>
      </c>
      <c r="D32" s="159" t="s">
        <v>25</v>
      </c>
      <c r="E32" s="157" t="s">
        <v>18</v>
      </c>
      <c r="F32" s="103">
        <v>43850</v>
      </c>
      <c r="G32" s="19"/>
      <c r="H32" s="157" t="s">
        <v>154</v>
      </c>
      <c r="I32" s="150">
        <v>12</v>
      </c>
      <c r="J32" s="150" t="s">
        <v>126</v>
      </c>
      <c r="K32" s="150" t="s">
        <v>126</v>
      </c>
      <c r="L32" s="13"/>
      <c r="M32" s="150" t="s">
        <v>275</v>
      </c>
    </row>
    <row r="33" spans="2:13" s="4" customFormat="1" ht="16.5" customHeight="1" x14ac:dyDescent="0.2">
      <c r="B33" s="202"/>
      <c r="C33" s="165"/>
      <c r="D33" s="168"/>
      <c r="E33" s="165"/>
      <c r="F33" s="98">
        <v>43881</v>
      </c>
      <c r="G33" s="19"/>
      <c r="H33" s="165"/>
      <c r="I33" s="150"/>
      <c r="J33" s="150"/>
      <c r="K33" s="150"/>
      <c r="L33" s="13"/>
      <c r="M33" s="150"/>
    </row>
    <row r="34" spans="2:13" s="4" customFormat="1" ht="16.5" customHeight="1" x14ac:dyDescent="0.2">
      <c r="B34" s="202"/>
      <c r="C34" s="165"/>
      <c r="D34" s="168"/>
      <c r="E34" s="165"/>
      <c r="F34" s="93">
        <v>43910</v>
      </c>
      <c r="G34" s="19"/>
      <c r="H34" s="165"/>
      <c r="I34" s="150"/>
      <c r="J34" s="150"/>
      <c r="K34" s="150"/>
      <c r="L34" s="13"/>
      <c r="M34" s="150"/>
    </row>
    <row r="35" spans="2:13" s="4" customFormat="1" ht="15" customHeight="1" x14ac:dyDescent="0.2">
      <c r="B35" s="202"/>
      <c r="C35" s="165"/>
      <c r="D35" s="168"/>
      <c r="E35" s="165"/>
      <c r="F35" s="107">
        <v>43941</v>
      </c>
      <c r="G35" s="19"/>
      <c r="H35" s="165"/>
      <c r="I35" s="150"/>
      <c r="J35" s="150"/>
      <c r="K35" s="150"/>
      <c r="L35" s="13"/>
      <c r="M35" s="150"/>
    </row>
    <row r="36" spans="2:13" s="4" customFormat="1" ht="13.5" customHeight="1" x14ac:dyDescent="0.2">
      <c r="B36" s="202"/>
      <c r="C36" s="165"/>
      <c r="D36" s="168"/>
      <c r="E36" s="165"/>
      <c r="F36" s="112">
        <v>43971</v>
      </c>
      <c r="G36" s="19"/>
      <c r="H36" s="165"/>
      <c r="I36" s="150"/>
      <c r="J36" s="150"/>
      <c r="K36" s="150"/>
      <c r="L36" s="13"/>
      <c r="M36" s="150"/>
    </row>
    <row r="37" spans="2:13" s="4" customFormat="1" ht="14.25" customHeight="1" x14ac:dyDescent="0.2">
      <c r="B37" s="202"/>
      <c r="C37" s="165"/>
      <c r="D37" s="168"/>
      <c r="E37" s="165"/>
      <c r="F37" s="87">
        <v>44002</v>
      </c>
      <c r="G37" s="19"/>
      <c r="H37" s="165"/>
      <c r="I37" s="150"/>
      <c r="J37" s="150"/>
      <c r="K37" s="150"/>
      <c r="L37" s="13"/>
      <c r="M37" s="150"/>
    </row>
    <row r="38" spans="2:13" s="4" customFormat="1" ht="10.5" customHeight="1" x14ac:dyDescent="0.2">
      <c r="B38" s="202"/>
      <c r="C38" s="165"/>
      <c r="D38" s="168"/>
      <c r="E38" s="165"/>
      <c r="F38" s="120">
        <v>44032</v>
      </c>
      <c r="G38" s="19"/>
      <c r="H38" s="165"/>
      <c r="I38" s="150"/>
      <c r="J38" s="150"/>
      <c r="K38" s="150"/>
      <c r="L38" s="13"/>
      <c r="M38" s="150"/>
    </row>
    <row r="39" spans="2:13" s="4" customFormat="1" ht="22.5" customHeight="1" x14ac:dyDescent="0.2">
      <c r="B39" s="202"/>
      <c r="C39" s="165"/>
      <c r="D39" s="168"/>
      <c r="E39" s="165"/>
      <c r="F39" s="126">
        <v>44063</v>
      </c>
      <c r="G39" s="19"/>
      <c r="H39" s="165"/>
      <c r="I39" s="150"/>
      <c r="J39" s="150"/>
      <c r="K39" s="150"/>
      <c r="L39" s="13"/>
      <c r="M39" s="150"/>
    </row>
    <row r="40" spans="2:13" s="4" customFormat="1" ht="9" customHeight="1" x14ac:dyDescent="0.2">
      <c r="B40" s="202"/>
      <c r="C40" s="165"/>
      <c r="D40" s="168"/>
      <c r="E40" s="165"/>
      <c r="F40" s="19">
        <v>44099</v>
      </c>
      <c r="G40" s="19"/>
      <c r="H40" s="165"/>
      <c r="I40" s="150"/>
      <c r="J40" s="150"/>
      <c r="K40" s="150"/>
      <c r="L40" s="13"/>
      <c r="M40" s="150"/>
    </row>
    <row r="41" spans="2:13" s="4" customFormat="1" x14ac:dyDescent="0.2">
      <c r="B41" s="202"/>
      <c r="C41" s="165"/>
      <c r="D41" s="168"/>
      <c r="E41" s="165"/>
      <c r="F41" s="129">
        <v>44124</v>
      </c>
      <c r="G41" s="19"/>
      <c r="H41" s="165"/>
      <c r="I41" s="150"/>
      <c r="J41" s="150"/>
      <c r="K41" s="150"/>
      <c r="L41" s="13"/>
      <c r="M41" s="150"/>
    </row>
    <row r="42" spans="2:13" s="4" customFormat="1" x14ac:dyDescent="0.2">
      <c r="B42" s="202"/>
      <c r="C42" s="165"/>
      <c r="D42" s="168"/>
      <c r="E42" s="165"/>
      <c r="F42" s="137">
        <v>44155</v>
      </c>
      <c r="G42" s="19"/>
      <c r="H42" s="165"/>
      <c r="I42" s="150"/>
      <c r="J42" s="150"/>
      <c r="K42" s="150"/>
      <c r="L42" s="13"/>
      <c r="M42" s="150"/>
    </row>
    <row r="43" spans="2:13" s="4" customFormat="1" x14ac:dyDescent="0.2">
      <c r="B43" s="202"/>
      <c r="C43" s="158"/>
      <c r="D43" s="168"/>
      <c r="E43" s="165"/>
      <c r="F43" s="136">
        <v>44185</v>
      </c>
      <c r="G43" s="19"/>
      <c r="H43" s="165"/>
      <c r="I43" s="150"/>
      <c r="J43" s="150"/>
      <c r="K43" s="150"/>
      <c r="L43" s="13"/>
      <c r="M43" s="150"/>
    </row>
    <row r="44" spans="2:13" s="4" customFormat="1" x14ac:dyDescent="0.2">
      <c r="B44" s="202"/>
      <c r="C44" s="158" t="s">
        <v>167</v>
      </c>
      <c r="D44" s="151" t="s">
        <v>25</v>
      </c>
      <c r="E44" s="150" t="s">
        <v>18</v>
      </c>
      <c r="F44" s="103">
        <v>43861</v>
      </c>
      <c r="G44" s="19"/>
      <c r="H44" s="165"/>
      <c r="I44" s="158">
        <v>12</v>
      </c>
      <c r="J44" s="158" t="s">
        <v>126</v>
      </c>
      <c r="K44" s="158" t="s">
        <v>126</v>
      </c>
      <c r="L44" s="13"/>
      <c r="M44" s="158" t="s">
        <v>275</v>
      </c>
    </row>
    <row r="45" spans="2:13" s="4" customFormat="1" x14ac:dyDescent="0.2">
      <c r="B45" s="202"/>
      <c r="C45" s="150"/>
      <c r="D45" s="151"/>
      <c r="E45" s="150"/>
      <c r="F45" s="98">
        <v>43890</v>
      </c>
      <c r="G45" s="19"/>
      <c r="H45" s="165"/>
      <c r="I45" s="150"/>
      <c r="J45" s="150"/>
      <c r="K45" s="150"/>
      <c r="L45" s="13"/>
      <c r="M45" s="150"/>
    </row>
    <row r="46" spans="2:13" s="4" customFormat="1" x14ac:dyDescent="0.2">
      <c r="B46" s="202"/>
      <c r="C46" s="150"/>
      <c r="D46" s="151"/>
      <c r="E46" s="150"/>
      <c r="F46" s="93">
        <v>43921</v>
      </c>
      <c r="G46" s="19"/>
      <c r="H46" s="165"/>
      <c r="I46" s="150"/>
      <c r="J46" s="150"/>
      <c r="K46" s="150"/>
      <c r="L46" s="13"/>
      <c r="M46" s="150"/>
    </row>
    <row r="47" spans="2:13" s="4" customFormat="1" x14ac:dyDescent="0.2">
      <c r="B47" s="202"/>
      <c r="C47" s="150"/>
      <c r="D47" s="151"/>
      <c r="E47" s="150"/>
      <c r="F47" s="107">
        <v>43951</v>
      </c>
      <c r="G47" s="19"/>
      <c r="H47" s="165"/>
      <c r="I47" s="150"/>
      <c r="J47" s="150"/>
      <c r="K47" s="150"/>
      <c r="L47" s="13"/>
      <c r="M47" s="150"/>
    </row>
    <row r="48" spans="2:13" s="4" customFormat="1" x14ac:dyDescent="0.2">
      <c r="B48" s="202"/>
      <c r="C48" s="150"/>
      <c r="D48" s="151"/>
      <c r="E48" s="150"/>
      <c r="F48" s="112">
        <v>43982</v>
      </c>
      <c r="G48" s="19"/>
      <c r="H48" s="165"/>
      <c r="I48" s="150"/>
      <c r="J48" s="150"/>
      <c r="K48" s="150"/>
      <c r="L48" s="13"/>
      <c r="M48" s="150"/>
    </row>
    <row r="49" spans="2:13" s="4" customFormat="1" x14ac:dyDescent="0.2">
      <c r="B49" s="202"/>
      <c r="C49" s="150"/>
      <c r="D49" s="151"/>
      <c r="E49" s="150"/>
      <c r="F49" s="87">
        <v>44012</v>
      </c>
      <c r="G49" s="19"/>
      <c r="H49" s="165"/>
      <c r="I49" s="150"/>
      <c r="J49" s="150"/>
      <c r="K49" s="150"/>
      <c r="L49" s="13"/>
      <c r="M49" s="150"/>
    </row>
    <row r="50" spans="2:13" s="4" customFormat="1" x14ac:dyDescent="0.2">
      <c r="B50" s="202"/>
      <c r="C50" s="150"/>
      <c r="D50" s="151"/>
      <c r="E50" s="150"/>
      <c r="F50" s="120">
        <v>44043</v>
      </c>
      <c r="G50" s="19"/>
      <c r="H50" s="165"/>
      <c r="I50" s="150"/>
      <c r="J50" s="150"/>
      <c r="K50" s="150"/>
      <c r="L50" s="13"/>
      <c r="M50" s="150"/>
    </row>
    <row r="51" spans="2:13" s="4" customFormat="1" x14ac:dyDescent="0.2">
      <c r="B51" s="202"/>
      <c r="C51" s="150"/>
      <c r="D51" s="151"/>
      <c r="E51" s="150"/>
      <c r="F51" s="126">
        <v>44074</v>
      </c>
      <c r="G51" s="19"/>
      <c r="H51" s="165"/>
      <c r="I51" s="150"/>
      <c r="J51" s="150"/>
      <c r="K51" s="150"/>
      <c r="L51" s="13"/>
      <c r="M51" s="150"/>
    </row>
    <row r="52" spans="2:13" s="4" customFormat="1" x14ac:dyDescent="0.2">
      <c r="B52" s="202"/>
      <c r="C52" s="150"/>
      <c r="D52" s="151"/>
      <c r="E52" s="150"/>
      <c r="F52" s="19">
        <v>44104</v>
      </c>
      <c r="G52" s="19"/>
      <c r="H52" s="165"/>
      <c r="I52" s="150"/>
      <c r="J52" s="150"/>
      <c r="K52" s="150"/>
      <c r="L52" s="13"/>
      <c r="M52" s="150"/>
    </row>
    <row r="53" spans="2:13" s="4" customFormat="1" x14ac:dyDescent="0.2">
      <c r="B53" s="202"/>
      <c r="C53" s="150"/>
      <c r="D53" s="151"/>
      <c r="E53" s="150"/>
      <c r="F53" s="129">
        <v>44135</v>
      </c>
      <c r="G53" s="19"/>
      <c r="H53" s="165"/>
      <c r="I53" s="150"/>
      <c r="J53" s="150"/>
      <c r="K53" s="150"/>
      <c r="L53" s="13"/>
      <c r="M53" s="150"/>
    </row>
    <row r="54" spans="2:13" s="4" customFormat="1" x14ac:dyDescent="0.2">
      <c r="B54" s="202"/>
      <c r="C54" s="150"/>
      <c r="D54" s="151"/>
      <c r="E54" s="150"/>
      <c r="F54" s="137">
        <v>44165</v>
      </c>
      <c r="G54" s="19"/>
      <c r="H54" s="165"/>
      <c r="I54" s="150"/>
      <c r="J54" s="150"/>
      <c r="K54" s="150"/>
      <c r="L54" s="13"/>
      <c r="M54" s="150"/>
    </row>
    <row r="55" spans="2:13" s="4" customFormat="1" x14ac:dyDescent="0.2">
      <c r="B55" s="202"/>
      <c r="C55" s="150"/>
      <c r="D55" s="151"/>
      <c r="E55" s="150"/>
      <c r="F55" s="136">
        <v>44196</v>
      </c>
      <c r="G55" s="19"/>
      <c r="H55" s="165"/>
      <c r="I55" s="150"/>
      <c r="J55" s="150"/>
      <c r="K55" s="150"/>
      <c r="L55" s="13"/>
      <c r="M55" s="150"/>
    </row>
    <row r="56" spans="2:13" s="4" customFormat="1" ht="11.25" customHeight="1" x14ac:dyDescent="0.2">
      <c r="B56" s="202"/>
      <c r="C56" s="150" t="s">
        <v>184</v>
      </c>
      <c r="D56" s="151" t="s">
        <v>168</v>
      </c>
      <c r="E56" s="150" t="s">
        <v>18</v>
      </c>
      <c r="F56" s="97">
        <v>43840</v>
      </c>
      <c r="G56" s="19"/>
      <c r="H56" s="150" t="s">
        <v>191</v>
      </c>
      <c r="I56" s="150">
        <v>12</v>
      </c>
      <c r="J56" s="150" t="s">
        <v>126</v>
      </c>
      <c r="K56" s="150" t="s">
        <v>126</v>
      </c>
      <c r="L56" s="13"/>
      <c r="M56" s="150" t="s">
        <v>275</v>
      </c>
    </row>
    <row r="57" spans="2:13" s="4" customFormat="1" ht="13.5" customHeight="1" x14ac:dyDescent="0.2">
      <c r="B57" s="202"/>
      <c r="C57" s="150"/>
      <c r="D57" s="151"/>
      <c r="E57" s="150"/>
      <c r="F57" s="98">
        <v>43871</v>
      </c>
      <c r="G57" s="19"/>
      <c r="H57" s="150"/>
      <c r="I57" s="150"/>
      <c r="J57" s="150"/>
      <c r="K57" s="150"/>
      <c r="L57" s="13"/>
      <c r="M57" s="150"/>
    </row>
    <row r="58" spans="2:13" s="4" customFormat="1" ht="13.5" customHeight="1" x14ac:dyDescent="0.2">
      <c r="B58" s="202"/>
      <c r="C58" s="150"/>
      <c r="D58" s="151"/>
      <c r="E58" s="150"/>
      <c r="F58" s="93">
        <v>43900</v>
      </c>
      <c r="G58" s="19"/>
      <c r="H58" s="150"/>
      <c r="I58" s="150"/>
      <c r="J58" s="150"/>
      <c r="K58" s="150"/>
      <c r="L58" s="13"/>
      <c r="M58" s="150"/>
    </row>
    <row r="59" spans="2:13" s="4" customFormat="1" ht="10.5" customHeight="1" x14ac:dyDescent="0.2">
      <c r="B59" s="202"/>
      <c r="C59" s="150"/>
      <c r="D59" s="151"/>
      <c r="E59" s="150"/>
      <c r="F59" s="107">
        <v>43931</v>
      </c>
      <c r="G59" s="19"/>
      <c r="H59" s="150"/>
      <c r="I59" s="150"/>
      <c r="J59" s="150"/>
      <c r="K59" s="150"/>
      <c r="L59" s="13"/>
      <c r="M59" s="150"/>
    </row>
    <row r="60" spans="2:13" s="4" customFormat="1" ht="10.5" customHeight="1" x14ac:dyDescent="0.2">
      <c r="B60" s="202"/>
      <c r="C60" s="150"/>
      <c r="D60" s="151"/>
      <c r="E60" s="150"/>
      <c r="F60" s="112">
        <v>43961</v>
      </c>
      <c r="G60" s="19"/>
      <c r="H60" s="150"/>
      <c r="I60" s="150"/>
      <c r="J60" s="150"/>
      <c r="K60" s="150"/>
      <c r="L60" s="13"/>
      <c r="M60" s="150"/>
    </row>
    <row r="61" spans="2:13" s="4" customFormat="1" x14ac:dyDescent="0.2">
      <c r="B61" s="202"/>
      <c r="C61" s="150"/>
      <c r="D61" s="151"/>
      <c r="E61" s="150"/>
      <c r="F61" s="87">
        <v>43992</v>
      </c>
      <c r="G61" s="19"/>
      <c r="H61" s="150"/>
      <c r="I61" s="150"/>
      <c r="J61" s="150"/>
      <c r="K61" s="150"/>
      <c r="L61" s="13"/>
      <c r="M61" s="150"/>
    </row>
    <row r="62" spans="2:13" s="4" customFormat="1" x14ac:dyDescent="0.2">
      <c r="B62" s="202"/>
      <c r="C62" s="150"/>
      <c r="D62" s="151"/>
      <c r="E62" s="150"/>
      <c r="F62" s="120">
        <v>44022</v>
      </c>
      <c r="G62" s="19"/>
      <c r="H62" s="150"/>
      <c r="I62" s="150"/>
      <c r="J62" s="150"/>
      <c r="K62" s="150"/>
      <c r="L62" s="13"/>
      <c r="M62" s="150"/>
    </row>
    <row r="63" spans="2:13" s="4" customFormat="1" x14ac:dyDescent="0.2">
      <c r="B63" s="202"/>
      <c r="C63" s="150"/>
      <c r="D63" s="151"/>
      <c r="E63" s="150"/>
      <c r="F63" s="126">
        <v>44053</v>
      </c>
      <c r="G63" s="19"/>
      <c r="H63" s="150"/>
      <c r="I63" s="150"/>
      <c r="J63" s="150"/>
      <c r="K63" s="150"/>
      <c r="L63" s="13"/>
      <c r="M63" s="150"/>
    </row>
    <row r="64" spans="2:13" s="4" customFormat="1" x14ac:dyDescent="0.2">
      <c r="B64" s="202"/>
      <c r="C64" s="150"/>
      <c r="D64" s="151"/>
      <c r="E64" s="150"/>
      <c r="F64" s="19">
        <v>44084</v>
      </c>
      <c r="G64" s="19"/>
      <c r="H64" s="150"/>
      <c r="I64" s="150"/>
      <c r="J64" s="150"/>
      <c r="K64" s="150"/>
      <c r="L64" s="13"/>
      <c r="M64" s="150"/>
    </row>
    <row r="65" spans="2:13" s="4" customFormat="1" x14ac:dyDescent="0.2">
      <c r="B65" s="202"/>
      <c r="C65" s="150"/>
      <c r="D65" s="151"/>
      <c r="E65" s="150"/>
      <c r="F65" s="129">
        <v>44114</v>
      </c>
      <c r="G65" s="19"/>
      <c r="H65" s="150"/>
      <c r="I65" s="150"/>
      <c r="J65" s="150"/>
      <c r="K65" s="150"/>
      <c r="L65" s="13"/>
      <c r="M65" s="150"/>
    </row>
    <row r="66" spans="2:13" s="4" customFormat="1" x14ac:dyDescent="0.2">
      <c r="B66" s="202"/>
      <c r="C66" s="150"/>
      <c r="D66" s="151"/>
      <c r="E66" s="150"/>
      <c r="F66" s="137">
        <v>44145</v>
      </c>
      <c r="G66" s="19"/>
      <c r="H66" s="150"/>
      <c r="I66" s="150"/>
      <c r="J66" s="150"/>
      <c r="K66" s="150"/>
      <c r="L66" s="13"/>
      <c r="M66" s="150"/>
    </row>
    <row r="67" spans="2:13" s="4" customFormat="1" x14ac:dyDescent="0.2">
      <c r="B67" s="202"/>
      <c r="C67" s="157"/>
      <c r="D67" s="159"/>
      <c r="E67" s="157"/>
      <c r="F67" s="138">
        <v>44175</v>
      </c>
      <c r="G67" s="19"/>
      <c r="H67" s="157"/>
      <c r="I67" s="157"/>
      <c r="J67" s="157"/>
      <c r="K67" s="157"/>
      <c r="L67" s="13"/>
      <c r="M67" s="157"/>
    </row>
    <row r="68" spans="2:13" s="4" customFormat="1" ht="12" customHeight="1" x14ac:dyDescent="0.2">
      <c r="B68" s="202"/>
      <c r="C68" s="150" t="s">
        <v>155</v>
      </c>
      <c r="D68" s="151" t="s">
        <v>85</v>
      </c>
      <c r="E68" s="150" t="s">
        <v>16</v>
      </c>
      <c r="F68" s="97">
        <v>43860</v>
      </c>
      <c r="G68" s="19"/>
      <c r="H68" s="150" t="s">
        <v>156</v>
      </c>
      <c r="I68" s="150">
        <v>4</v>
      </c>
      <c r="J68" s="150" t="s">
        <v>126</v>
      </c>
      <c r="K68" s="150" t="s">
        <v>126</v>
      </c>
      <c r="L68" s="13"/>
      <c r="M68" s="150" t="s">
        <v>275</v>
      </c>
    </row>
    <row r="69" spans="2:13" s="4" customFormat="1" x14ac:dyDescent="0.2">
      <c r="B69" s="202"/>
      <c r="C69" s="150"/>
      <c r="D69" s="151"/>
      <c r="E69" s="150"/>
      <c r="F69" s="107">
        <v>43951</v>
      </c>
      <c r="G69" s="19"/>
      <c r="H69" s="150"/>
      <c r="I69" s="150"/>
      <c r="J69" s="150"/>
      <c r="K69" s="150"/>
      <c r="L69" s="13"/>
      <c r="M69" s="150"/>
    </row>
    <row r="70" spans="2:13" s="4" customFormat="1" x14ac:dyDescent="0.2">
      <c r="B70" s="202"/>
      <c r="C70" s="150"/>
      <c r="D70" s="151"/>
      <c r="E70" s="150"/>
      <c r="F70" s="120">
        <v>44042</v>
      </c>
      <c r="G70" s="19"/>
      <c r="H70" s="150"/>
      <c r="I70" s="150"/>
      <c r="J70" s="150"/>
      <c r="K70" s="150"/>
      <c r="L70" s="13"/>
      <c r="M70" s="150"/>
    </row>
    <row r="71" spans="2:13" s="4" customFormat="1" x14ac:dyDescent="0.2">
      <c r="B71" s="202"/>
      <c r="C71" s="150"/>
      <c r="D71" s="151"/>
      <c r="E71" s="150"/>
      <c r="F71" s="129">
        <v>44134</v>
      </c>
      <c r="G71" s="19"/>
      <c r="H71" s="150"/>
      <c r="I71" s="150"/>
      <c r="J71" s="150"/>
      <c r="K71" s="150"/>
      <c r="L71" s="13"/>
      <c r="M71" s="150"/>
    </row>
    <row r="72" spans="2:13" ht="37.5" customHeight="1" x14ac:dyDescent="0.2">
      <c r="C72" s="5" t="s">
        <v>169</v>
      </c>
      <c r="D72" s="53" t="s">
        <v>170</v>
      </c>
      <c r="E72" s="150" t="s">
        <v>171</v>
      </c>
      <c r="F72" s="150" t="s">
        <v>171</v>
      </c>
      <c r="G72" s="19"/>
      <c r="H72" s="64" t="s">
        <v>172</v>
      </c>
      <c r="I72" s="62">
        <v>352</v>
      </c>
      <c r="J72" s="5" t="s">
        <v>203</v>
      </c>
      <c r="K72" s="5" t="s">
        <v>126</v>
      </c>
      <c r="L72" s="13"/>
      <c r="M72" s="5" t="s">
        <v>275</v>
      </c>
    </row>
    <row r="73" spans="2:13" ht="30.75" customHeight="1" x14ac:dyDescent="0.2">
      <c r="C73" s="5" t="s">
        <v>173</v>
      </c>
      <c r="D73" s="53" t="s">
        <v>174</v>
      </c>
      <c r="E73" s="150" t="s">
        <v>171</v>
      </c>
      <c r="F73" s="150" t="s">
        <v>171</v>
      </c>
      <c r="G73" s="19"/>
      <c r="H73" s="64" t="s">
        <v>175</v>
      </c>
      <c r="I73" s="62">
        <v>352</v>
      </c>
      <c r="J73" s="5" t="s">
        <v>126</v>
      </c>
      <c r="K73" s="5" t="s">
        <v>126</v>
      </c>
      <c r="L73" s="13"/>
      <c r="M73" s="5" t="s">
        <v>275</v>
      </c>
    </row>
    <row r="74" spans="2:13" ht="30.75" customHeight="1" x14ac:dyDescent="0.2">
      <c r="C74" s="5" t="s">
        <v>173</v>
      </c>
      <c r="D74" s="53" t="s">
        <v>232</v>
      </c>
      <c r="E74" s="150"/>
      <c r="F74" s="150"/>
      <c r="G74" s="19"/>
      <c r="H74" s="65" t="s">
        <v>233</v>
      </c>
      <c r="I74" s="62">
        <v>352</v>
      </c>
      <c r="J74" s="5" t="s">
        <v>126</v>
      </c>
      <c r="K74" s="5" t="s">
        <v>126</v>
      </c>
      <c r="L74" s="13"/>
      <c r="M74" s="5" t="s">
        <v>275</v>
      </c>
    </row>
    <row r="75" spans="2:13" ht="42" customHeight="1" x14ac:dyDescent="0.2">
      <c r="C75" s="5" t="s">
        <v>176</v>
      </c>
      <c r="D75" s="53" t="s">
        <v>177</v>
      </c>
      <c r="E75" s="150" t="s">
        <v>171</v>
      </c>
      <c r="F75" s="150" t="s">
        <v>171</v>
      </c>
      <c r="G75" s="19"/>
      <c r="H75" s="64" t="s">
        <v>178</v>
      </c>
      <c r="I75" s="62">
        <v>352</v>
      </c>
      <c r="J75" s="5" t="s">
        <v>126</v>
      </c>
      <c r="K75" s="5" t="s">
        <v>126</v>
      </c>
      <c r="L75" s="13"/>
      <c r="M75" s="5" t="s">
        <v>275</v>
      </c>
    </row>
    <row r="76" spans="2:13" ht="11.25" customHeight="1" x14ac:dyDescent="0.2">
      <c r="C76" s="150" t="s">
        <v>179</v>
      </c>
      <c r="D76" s="161" t="s">
        <v>180</v>
      </c>
      <c r="E76" s="150" t="s">
        <v>181</v>
      </c>
      <c r="F76" s="196">
        <v>44586</v>
      </c>
      <c r="G76" s="199"/>
      <c r="H76" s="194" t="s">
        <v>180</v>
      </c>
      <c r="I76" s="190">
        <v>4</v>
      </c>
      <c r="J76" s="150" t="s">
        <v>126</v>
      </c>
      <c r="K76" s="150" t="s">
        <v>126</v>
      </c>
      <c r="L76" s="13"/>
      <c r="M76" s="150" t="s">
        <v>275</v>
      </c>
    </row>
    <row r="77" spans="2:13" ht="12" customHeight="1" x14ac:dyDescent="0.2">
      <c r="C77" s="150"/>
      <c r="D77" s="161"/>
      <c r="E77" s="150"/>
      <c r="F77" s="197"/>
      <c r="G77" s="200"/>
      <c r="H77" s="195"/>
      <c r="I77" s="193"/>
      <c r="J77" s="150"/>
      <c r="K77" s="150"/>
      <c r="L77" s="13"/>
      <c r="M77" s="150"/>
    </row>
    <row r="78" spans="2:13" ht="12" customHeight="1" x14ac:dyDescent="0.2">
      <c r="C78" s="150"/>
      <c r="D78" s="161"/>
      <c r="E78" s="150"/>
      <c r="F78" s="197"/>
      <c r="G78" s="200"/>
      <c r="H78" s="195"/>
      <c r="I78" s="193"/>
      <c r="J78" s="150"/>
      <c r="K78" s="150"/>
      <c r="L78" s="13"/>
      <c r="M78" s="150"/>
    </row>
    <row r="79" spans="2:13" ht="12" customHeight="1" x14ac:dyDescent="0.2">
      <c r="C79" s="150"/>
      <c r="D79" s="161"/>
      <c r="E79" s="150"/>
      <c r="F79" s="198"/>
      <c r="G79" s="201"/>
      <c r="H79" s="195"/>
      <c r="I79" s="193"/>
      <c r="J79" s="150"/>
      <c r="K79" s="150"/>
      <c r="L79" s="13"/>
      <c r="M79" s="150"/>
    </row>
    <row r="80" spans="2:13" ht="25.5" x14ac:dyDescent="0.2">
      <c r="C80" s="80" t="s">
        <v>293</v>
      </c>
      <c r="D80" s="67" t="s">
        <v>99</v>
      </c>
      <c r="E80" s="62" t="s">
        <v>182</v>
      </c>
      <c r="F80" s="105">
        <v>43850</v>
      </c>
      <c r="G80" s="19"/>
      <c r="H80" s="62" t="s">
        <v>99</v>
      </c>
      <c r="I80" s="62">
        <v>1</v>
      </c>
      <c r="J80" s="5" t="s">
        <v>234</v>
      </c>
      <c r="K80" s="5" t="s">
        <v>126</v>
      </c>
      <c r="L80" s="13"/>
      <c r="M80" s="5" t="s">
        <v>275</v>
      </c>
    </row>
    <row r="81" spans="3:13" x14ac:dyDescent="0.2">
      <c r="C81" s="150" t="s">
        <v>122</v>
      </c>
      <c r="D81" s="159" t="s">
        <v>25</v>
      </c>
      <c r="E81" s="150" t="s">
        <v>162</v>
      </c>
      <c r="F81" s="97">
        <v>43850</v>
      </c>
      <c r="G81" s="19"/>
      <c r="H81" s="150" t="s">
        <v>183</v>
      </c>
      <c r="I81" s="150">
        <v>4</v>
      </c>
      <c r="J81" s="150" t="s">
        <v>126</v>
      </c>
      <c r="K81" s="150" t="s">
        <v>126</v>
      </c>
      <c r="L81" s="13"/>
      <c r="M81" s="150" t="s">
        <v>275</v>
      </c>
    </row>
    <row r="82" spans="3:13" x14ac:dyDescent="0.2">
      <c r="C82" s="150"/>
      <c r="D82" s="168"/>
      <c r="E82" s="150"/>
      <c r="F82" s="107">
        <v>43941</v>
      </c>
      <c r="G82" s="19"/>
      <c r="H82" s="150"/>
      <c r="I82" s="150"/>
      <c r="J82" s="150"/>
      <c r="K82" s="150"/>
      <c r="L82" s="13"/>
      <c r="M82" s="150"/>
    </row>
    <row r="83" spans="3:13" x14ac:dyDescent="0.2">
      <c r="C83" s="150"/>
      <c r="D83" s="168"/>
      <c r="E83" s="150"/>
      <c r="F83" s="120">
        <v>44032</v>
      </c>
      <c r="G83" s="19"/>
      <c r="H83" s="150"/>
      <c r="I83" s="150"/>
      <c r="J83" s="150"/>
      <c r="K83" s="150"/>
      <c r="L83" s="13"/>
      <c r="M83" s="150"/>
    </row>
    <row r="84" spans="3:13" x14ac:dyDescent="0.2">
      <c r="C84" s="150"/>
      <c r="D84" s="160"/>
      <c r="E84" s="150"/>
      <c r="F84" s="129">
        <v>44124</v>
      </c>
      <c r="G84" s="19"/>
      <c r="H84" s="150"/>
      <c r="I84" s="150"/>
      <c r="J84" s="150"/>
      <c r="K84" s="150"/>
      <c r="L84" s="13"/>
      <c r="M84" s="150"/>
    </row>
    <row r="85" spans="3:13" x14ac:dyDescent="0.2">
      <c r="C85" s="150" t="s">
        <v>345</v>
      </c>
      <c r="D85" s="159" t="s">
        <v>25</v>
      </c>
      <c r="E85" s="150" t="s">
        <v>162</v>
      </c>
      <c r="F85" s="97">
        <v>43850</v>
      </c>
      <c r="G85" s="19"/>
      <c r="H85" s="150" t="s">
        <v>221</v>
      </c>
      <c r="I85" s="150">
        <v>4</v>
      </c>
      <c r="J85" s="150" t="s">
        <v>222</v>
      </c>
      <c r="K85" s="150" t="s">
        <v>223</v>
      </c>
      <c r="L85" s="13"/>
      <c r="M85" s="150" t="s">
        <v>275</v>
      </c>
    </row>
    <row r="86" spans="3:13" x14ac:dyDescent="0.2">
      <c r="C86" s="150"/>
      <c r="D86" s="168"/>
      <c r="E86" s="150"/>
      <c r="F86" s="107">
        <v>43941</v>
      </c>
      <c r="G86" s="19"/>
      <c r="H86" s="150"/>
      <c r="I86" s="150"/>
      <c r="J86" s="150"/>
      <c r="K86" s="150"/>
      <c r="L86" s="13"/>
      <c r="M86" s="150"/>
    </row>
    <row r="87" spans="3:13" x14ac:dyDescent="0.2">
      <c r="C87" s="150"/>
      <c r="D87" s="168"/>
      <c r="E87" s="150"/>
      <c r="F87" s="120">
        <v>44032</v>
      </c>
      <c r="G87" s="19"/>
      <c r="H87" s="150"/>
      <c r="I87" s="150"/>
      <c r="J87" s="150"/>
      <c r="K87" s="150"/>
      <c r="L87" s="13"/>
      <c r="M87" s="150"/>
    </row>
    <row r="88" spans="3:13" x14ac:dyDescent="0.2">
      <c r="C88" s="150"/>
      <c r="D88" s="160"/>
      <c r="E88" s="150"/>
      <c r="F88" s="129">
        <v>44124</v>
      </c>
      <c r="G88" s="19"/>
      <c r="H88" s="150"/>
      <c r="I88" s="150"/>
      <c r="J88" s="150"/>
      <c r="K88" s="150"/>
      <c r="L88" s="13"/>
      <c r="M88" s="150"/>
    </row>
    <row r="89" spans="3:13" ht="24" x14ac:dyDescent="0.2">
      <c r="C89" s="61" t="s">
        <v>186</v>
      </c>
      <c r="D89" s="66" t="s">
        <v>25</v>
      </c>
      <c r="E89" s="61" t="s">
        <v>187</v>
      </c>
      <c r="F89" s="110">
        <v>44306</v>
      </c>
      <c r="G89" s="19"/>
      <c r="H89" s="5" t="s">
        <v>185</v>
      </c>
      <c r="I89" s="61">
        <v>1</v>
      </c>
      <c r="J89" s="63" t="s">
        <v>235</v>
      </c>
      <c r="K89" s="5" t="s">
        <v>126</v>
      </c>
      <c r="L89" s="13"/>
      <c r="M89" s="5" t="s">
        <v>275</v>
      </c>
    </row>
    <row r="90" spans="3:13" ht="24" x14ac:dyDescent="0.2">
      <c r="C90" s="61" t="s">
        <v>188</v>
      </c>
      <c r="D90" s="66" t="s">
        <v>25</v>
      </c>
      <c r="E90" s="61" t="s">
        <v>187</v>
      </c>
      <c r="F90" s="106">
        <v>44247</v>
      </c>
      <c r="G90" s="19"/>
      <c r="H90" s="5" t="s">
        <v>185</v>
      </c>
      <c r="I90" s="61">
        <v>1</v>
      </c>
      <c r="J90" s="63" t="s">
        <v>235</v>
      </c>
      <c r="K90" s="5" t="s">
        <v>126</v>
      </c>
      <c r="L90" s="13"/>
      <c r="M90" s="5" t="s">
        <v>275</v>
      </c>
    </row>
    <row r="91" spans="3:13" ht="36" x14ac:dyDescent="0.2">
      <c r="C91" s="79" t="s">
        <v>292</v>
      </c>
      <c r="D91" s="67" t="s">
        <v>99</v>
      </c>
      <c r="E91" s="62" t="s">
        <v>182</v>
      </c>
      <c r="F91" s="131">
        <v>44479</v>
      </c>
      <c r="G91" s="19"/>
      <c r="H91" s="62" t="s">
        <v>99</v>
      </c>
      <c r="I91" s="61">
        <v>1</v>
      </c>
      <c r="J91" s="63" t="s">
        <v>229</v>
      </c>
      <c r="K91" s="5" t="s">
        <v>126</v>
      </c>
      <c r="L91" s="13"/>
      <c r="M91" s="5" t="s">
        <v>275</v>
      </c>
    </row>
    <row r="92" spans="3:13" ht="24" x14ac:dyDescent="0.2">
      <c r="C92" s="81" t="s">
        <v>295</v>
      </c>
      <c r="D92" s="67" t="s">
        <v>99</v>
      </c>
      <c r="E92" s="62" t="s">
        <v>182</v>
      </c>
      <c r="F92" s="106">
        <v>44247</v>
      </c>
      <c r="G92" s="19"/>
      <c r="H92" s="5" t="s">
        <v>185</v>
      </c>
      <c r="I92" s="61">
        <v>1</v>
      </c>
      <c r="J92" s="63" t="s">
        <v>235</v>
      </c>
      <c r="K92" s="5" t="s">
        <v>126</v>
      </c>
      <c r="L92" s="13"/>
      <c r="M92" s="5" t="s">
        <v>275</v>
      </c>
    </row>
    <row r="93" spans="3:13" x14ac:dyDescent="0.2">
      <c r="C93" s="185" t="s">
        <v>294</v>
      </c>
      <c r="D93" s="187" t="s">
        <v>99</v>
      </c>
      <c r="E93" s="150" t="s">
        <v>162</v>
      </c>
      <c r="F93" s="97">
        <v>43850</v>
      </c>
      <c r="G93" s="19"/>
      <c r="H93" s="189" t="s">
        <v>99</v>
      </c>
      <c r="I93" s="191">
        <v>4</v>
      </c>
      <c r="J93" s="157" t="s">
        <v>236</v>
      </c>
      <c r="K93" s="150" t="s">
        <v>126</v>
      </c>
      <c r="L93" s="13"/>
      <c r="M93" s="150" t="s">
        <v>275</v>
      </c>
    </row>
    <row r="94" spans="3:13" x14ac:dyDescent="0.2">
      <c r="C94" s="185"/>
      <c r="D94" s="187"/>
      <c r="E94" s="150"/>
      <c r="F94" s="107">
        <v>43941</v>
      </c>
      <c r="G94" s="19"/>
      <c r="H94" s="189"/>
      <c r="I94" s="191"/>
      <c r="J94" s="165"/>
      <c r="K94" s="150"/>
      <c r="L94" s="13"/>
      <c r="M94" s="150"/>
    </row>
    <row r="95" spans="3:13" x14ac:dyDescent="0.2">
      <c r="C95" s="185"/>
      <c r="D95" s="187"/>
      <c r="E95" s="150"/>
      <c r="F95" s="120">
        <v>44032</v>
      </c>
      <c r="G95" s="19"/>
      <c r="H95" s="189"/>
      <c r="I95" s="191"/>
      <c r="J95" s="165"/>
      <c r="K95" s="150"/>
      <c r="L95" s="13"/>
      <c r="M95" s="150"/>
    </row>
    <row r="96" spans="3:13" x14ac:dyDescent="0.2">
      <c r="C96" s="186"/>
      <c r="D96" s="188"/>
      <c r="E96" s="157"/>
      <c r="F96" s="132">
        <v>44124</v>
      </c>
      <c r="G96" s="19"/>
      <c r="H96" s="190"/>
      <c r="I96" s="192"/>
      <c r="J96" s="165"/>
      <c r="K96" s="157"/>
      <c r="L96" s="13"/>
      <c r="M96" s="157"/>
    </row>
    <row r="97" spans="3:13" ht="132.75" customHeight="1" x14ac:dyDescent="0.2">
      <c r="C97" s="5" t="s">
        <v>282</v>
      </c>
      <c r="D97" s="78" t="s">
        <v>281</v>
      </c>
      <c r="E97" s="77" t="s">
        <v>187</v>
      </c>
      <c r="F97" s="95" t="s">
        <v>284</v>
      </c>
      <c r="G97" s="19"/>
      <c r="H97" s="78" t="s">
        <v>283</v>
      </c>
      <c r="I97" s="63"/>
      <c r="J97" s="77" t="s">
        <v>280</v>
      </c>
      <c r="K97" s="77" t="s">
        <v>279</v>
      </c>
      <c r="L97" s="76"/>
      <c r="M97" s="77" t="s">
        <v>275</v>
      </c>
    </row>
    <row r="98" spans="3:13" x14ac:dyDescent="0.2">
      <c r="F98" s="133"/>
      <c r="L98" s="13"/>
      <c r="M98" s="21"/>
    </row>
    <row r="99" spans="3:13" x14ac:dyDescent="0.2">
      <c r="F99" s="44" t="s">
        <v>209</v>
      </c>
      <c r="G99" s="2">
        <f>COUNTIF($G$7:$G$97,"Sí")</f>
        <v>0</v>
      </c>
      <c r="L99" s="13"/>
      <c r="M99" s="21"/>
    </row>
    <row r="100" spans="3:13" x14ac:dyDescent="0.2">
      <c r="F100" s="45" t="s">
        <v>210</v>
      </c>
      <c r="G100" s="2">
        <f>COUNTIF($G$7:$G$97,"No")</f>
        <v>0</v>
      </c>
      <c r="L100" s="13"/>
      <c r="M100" s="21"/>
    </row>
    <row r="101" spans="3:13" x14ac:dyDescent="0.2">
      <c r="F101" s="47" t="s">
        <v>211</v>
      </c>
      <c r="G101" s="2">
        <f>COUNTIF($G$7:$G$97,"Pendiente")</f>
        <v>0</v>
      </c>
      <c r="L101" s="13"/>
      <c r="M101" s="21"/>
    </row>
    <row r="102" spans="3:13" x14ac:dyDescent="0.2">
      <c r="F102" s="46" t="s">
        <v>212</v>
      </c>
      <c r="G102" s="2">
        <f>COUNTIF($G$7:$G$97,"Extemporáneo")</f>
        <v>0</v>
      </c>
      <c r="L102" s="13"/>
      <c r="M102" s="21"/>
    </row>
    <row r="103" spans="3:13" x14ac:dyDescent="0.2">
      <c r="F103" s="48" t="s">
        <v>217</v>
      </c>
      <c r="G103" s="2">
        <f>SUM(G99:G102)</f>
        <v>0</v>
      </c>
      <c r="L103" s="13"/>
      <c r="M103" s="21"/>
    </row>
    <row r="104" spans="3:13" x14ac:dyDescent="0.2">
      <c r="L104" s="13"/>
      <c r="M104" s="21"/>
    </row>
    <row r="105" spans="3:13" x14ac:dyDescent="0.2">
      <c r="L105" s="13"/>
      <c r="M105" s="21"/>
    </row>
    <row r="106" spans="3:13" x14ac:dyDescent="0.2">
      <c r="L106" s="13"/>
      <c r="M106" s="21"/>
    </row>
    <row r="107" spans="3:13" x14ac:dyDescent="0.2">
      <c r="L107" s="13"/>
      <c r="M107" s="21"/>
    </row>
    <row r="108" spans="3:13" x14ac:dyDescent="0.2">
      <c r="L108" s="13"/>
      <c r="M108" s="21"/>
    </row>
    <row r="109" spans="3:13" x14ac:dyDescent="0.2">
      <c r="L109" s="13"/>
      <c r="M109" s="21"/>
    </row>
    <row r="110" spans="3:13" x14ac:dyDescent="0.2">
      <c r="L110" s="13"/>
      <c r="M110" s="21"/>
    </row>
    <row r="111" spans="3:13" x14ac:dyDescent="0.2">
      <c r="L111" s="13"/>
      <c r="M111" s="21"/>
    </row>
    <row r="112" spans="3:13" x14ac:dyDescent="0.2">
      <c r="L112" s="13"/>
      <c r="M112" s="21"/>
    </row>
    <row r="113" spans="12:13" x14ac:dyDescent="0.2">
      <c r="L113" s="13"/>
      <c r="M113" s="21"/>
    </row>
    <row r="114" spans="12:13" x14ac:dyDescent="0.2">
      <c r="L114" s="13"/>
      <c r="M114" s="21"/>
    </row>
    <row r="115" spans="12:13" x14ac:dyDescent="0.2">
      <c r="L115" s="13"/>
      <c r="M115" s="21"/>
    </row>
    <row r="116" spans="12:13" x14ac:dyDescent="0.2">
      <c r="L116" s="13"/>
      <c r="M116" s="21"/>
    </row>
    <row r="117" spans="12:13" x14ac:dyDescent="0.2">
      <c r="L117" s="13"/>
      <c r="M117" s="21"/>
    </row>
    <row r="118" spans="12:13" x14ac:dyDescent="0.2">
      <c r="L118" s="13"/>
      <c r="M118" s="21"/>
    </row>
    <row r="119" spans="12:13" x14ac:dyDescent="0.2">
      <c r="L119" s="13"/>
      <c r="M119" s="21"/>
    </row>
    <row r="120" spans="12:13" x14ac:dyDescent="0.2">
      <c r="L120" s="13"/>
      <c r="M120" s="21"/>
    </row>
    <row r="121" spans="12:13" x14ac:dyDescent="0.2">
      <c r="L121" s="13"/>
      <c r="M121" s="21"/>
    </row>
    <row r="122" spans="12:13" x14ac:dyDescent="0.2">
      <c r="L122" s="13"/>
      <c r="M122" s="21"/>
    </row>
    <row r="123" spans="12:13" x14ac:dyDescent="0.2">
      <c r="L123" s="13"/>
      <c r="M123" s="21"/>
    </row>
    <row r="124" spans="12:13" x14ac:dyDescent="0.2">
      <c r="L124" s="13"/>
      <c r="M124" s="21"/>
    </row>
    <row r="125" spans="12:13" x14ac:dyDescent="0.2">
      <c r="L125" s="13"/>
      <c r="M125" s="21"/>
    </row>
    <row r="126" spans="12:13" x14ac:dyDescent="0.2">
      <c r="L126" s="13"/>
      <c r="M126" s="21"/>
    </row>
    <row r="127" spans="12:13" x14ac:dyDescent="0.2">
      <c r="L127" s="13"/>
      <c r="M127" s="21"/>
    </row>
    <row r="128" spans="12:13" x14ac:dyDescent="0.2">
      <c r="L128" s="13"/>
      <c r="M128" s="21"/>
    </row>
    <row r="129" spans="12:13" x14ac:dyDescent="0.2">
      <c r="L129" s="13"/>
      <c r="M129" s="21"/>
    </row>
    <row r="130" spans="12:13" x14ac:dyDescent="0.2">
      <c r="L130" s="13"/>
      <c r="M130" s="21"/>
    </row>
    <row r="131" spans="12:13" x14ac:dyDescent="0.2">
      <c r="L131" s="13"/>
      <c r="M131" s="21"/>
    </row>
    <row r="132" spans="12:13" x14ac:dyDescent="0.2">
      <c r="L132" s="13"/>
      <c r="M132" s="21"/>
    </row>
    <row r="133" spans="12:13" x14ac:dyDescent="0.2">
      <c r="L133" s="13"/>
      <c r="M133" s="21"/>
    </row>
    <row r="134" spans="12:13" x14ac:dyDescent="0.2">
      <c r="L134" s="13"/>
      <c r="M134" s="21"/>
    </row>
    <row r="135" spans="12:13" x14ac:dyDescent="0.2">
      <c r="L135" s="13"/>
      <c r="M135" s="21"/>
    </row>
    <row r="136" spans="12:13" x14ac:dyDescent="0.2">
      <c r="L136" s="13"/>
      <c r="M136" s="21"/>
    </row>
    <row r="137" spans="12:13" x14ac:dyDescent="0.2">
      <c r="L137" s="13"/>
      <c r="M137" s="21"/>
    </row>
    <row r="138" spans="12:13" x14ac:dyDescent="0.2">
      <c r="L138" s="13"/>
      <c r="M138" s="21"/>
    </row>
    <row r="139" spans="12:13" x14ac:dyDescent="0.2">
      <c r="L139" s="13"/>
      <c r="M139" s="21"/>
    </row>
    <row r="140" spans="12:13" x14ac:dyDescent="0.2">
      <c r="L140" s="13"/>
      <c r="M140" s="21"/>
    </row>
    <row r="141" spans="12:13" x14ac:dyDescent="0.2">
      <c r="L141" s="13"/>
      <c r="M141" s="21"/>
    </row>
    <row r="142" spans="12:13" x14ac:dyDescent="0.2">
      <c r="L142" s="13"/>
      <c r="M142" s="21"/>
    </row>
    <row r="143" spans="12:13" x14ac:dyDescent="0.2">
      <c r="L143" s="13"/>
      <c r="M143" s="21"/>
    </row>
    <row r="144" spans="12:13" x14ac:dyDescent="0.2">
      <c r="L144" s="13"/>
      <c r="M144" s="21"/>
    </row>
    <row r="145" spans="12:13" x14ac:dyDescent="0.2">
      <c r="L145" s="13"/>
      <c r="M145" s="21"/>
    </row>
    <row r="146" spans="12:13" x14ac:dyDescent="0.2">
      <c r="L146" s="13"/>
      <c r="M146" s="21"/>
    </row>
    <row r="147" spans="12:13" x14ac:dyDescent="0.2">
      <c r="L147" s="13"/>
      <c r="M147" s="21"/>
    </row>
    <row r="148" spans="12:13" x14ac:dyDescent="0.2">
      <c r="L148" s="13"/>
      <c r="M148" s="21"/>
    </row>
    <row r="149" spans="12:13" x14ac:dyDescent="0.2">
      <c r="L149" s="13"/>
      <c r="M149" s="21"/>
    </row>
    <row r="150" spans="12:13" x14ac:dyDescent="0.2">
      <c r="L150" s="13"/>
      <c r="M150" s="21"/>
    </row>
    <row r="151" spans="12:13" x14ac:dyDescent="0.2">
      <c r="L151" s="13"/>
      <c r="M151" s="21"/>
    </row>
    <row r="152" spans="12:13" x14ac:dyDescent="0.2">
      <c r="L152" s="13"/>
      <c r="M152" s="21"/>
    </row>
    <row r="153" spans="12:13" x14ac:dyDescent="0.2">
      <c r="L153" s="13"/>
      <c r="M153" s="21"/>
    </row>
    <row r="154" spans="12:13" x14ac:dyDescent="0.2">
      <c r="L154" s="13"/>
      <c r="M154" s="21"/>
    </row>
    <row r="155" spans="12:13" x14ac:dyDescent="0.2">
      <c r="L155" s="13"/>
      <c r="M155" s="21"/>
    </row>
    <row r="156" spans="12:13" x14ac:dyDescent="0.2">
      <c r="L156" s="13"/>
      <c r="M156" s="21"/>
    </row>
    <row r="157" spans="12:13" x14ac:dyDescent="0.2">
      <c r="L157" s="13"/>
      <c r="M157" s="21"/>
    </row>
    <row r="158" spans="12:13" x14ac:dyDescent="0.2">
      <c r="L158" s="13"/>
      <c r="M158" s="21"/>
    </row>
    <row r="159" spans="12:13" x14ac:dyDescent="0.2">
      <c r="L159" s="13"/>
      <c r="M159" s="21"/>
    </row>
    <row r="161" spans="12:13" x14ac:dyDescent="0.2">
      <c r="L161" s="16"/>
      <c r="M161" s="16"/>
    </row>
  </sheetData>
  <autoFilter ref="A6:N97" xr:uid="{00000000-0001-0000-0700-000000000000}"/>
  <mergeCells count="88">
    <mergeCell ref="K56:K67"/>
    <mergeCell ref="C56:C67"/>
    <mergeCell ref="D68:D71"/>
    <mergeCell ref="C68:C71"/>
    <mergeCell ref="E68:E71"/>
    <mergeCell ref="H68:H71"/>
    <mergeCell ref="K7:K18"/>
    <mergeCell ref="K68:K71"/>
    <mergeCell ref="D56:D67"/>
    <mergeCell ref="E56:E67"/>
    <mergeCell ref="H56:H67"/>
    <mergeCell ref="J7:J18"/>
    <mergeCell ref="J56:J67"/>
    <mergeCell ref="J20:J31"/>
    <mergeCell ref="K20:K31"/>
    <mergeCell ref="J32:J43"/>
    <mergeCell ref="K32:K43"/>
    <mergeCell ref="D44:D55"/>
    <mergeCell ref="E44:E55"/>
    <mergeCell ref="H44:H55"/>
    <mergeCell ref="I32:I43"/>
    <mergeCell ref="J68:J71"/>
    <mergeCell ref="B2:B4"/>
    <mergeCell ref="C2:I2"/>
    <mergeCell ref="C3:I4"/>
    <mergeCell ref="B7:B71"/>
    <mergeCell ref="I56:I67"/>
    <mergeCell ref="I68:I71"/>
    <mergeCell ref="C7:C18"/>
    <mergeCell ref="D7:D18"/>
    <mergeCell ref="E7:E18"/>
    <mergeCell ref="H7:H18"/>
    <mergeCell ref="I7:I18"/>
    <mergeCell ref="C20:C31"/>
    <mergeCell ref="D20:D31"/>
    <mergeCell ref="E20:E31"/>
    <mergeCell ref="H20:H31"/>
    <mergeCell ref="I20:I31"/>
    <mergeCell ref="C32:C43"/>
    <mergeCell ref="D32:D43"/>
    <mergeCell ref="E32:E43"/>
    <mergeCell ref="H32:H43"/>
    <mergeCell ref="K44:K55"/>
    <mergeCell ref="I44:I55"/>
    <mergeCell ref="J44:J55"/>
    <mergeCell ref="C44:C55"/>
    <mergeCell ref="E72:E75"/>
    <mergeCell ref="F72:F75"/>
    <mergeCell ref="J81:J84"/>
    <mergeCell ref="K81:K84"/>
    <mergeCell ref="J76:J79"/>
    <mergeCell ref="I76:I79"/>
    <mergeCell ref="H76:H79"/>
    <mergeCell ref="K76:K79"/>
    <mergeCell ref="E76:E79"/>
    <mergeCell ref="I81:I84"/>
    <mergeCell ref="H81:H84"/>
    <mergeCell ref="F76:F79"/>
    <mergeCell ref="G76:G79"/>
    <mergeCell ref="C81:C84"/>
    <mergeCell ref="D81:D84"/>
    <mergeCell ref="E81:E84"/>
    <mergeCell ref="C76:C79"/>
    <mergeCell ref="D76:D79"/>
    <mergeCell ref="J85:J88"/>
    <mergeCell ref="K85:K88"/>
    <mergeCell ref="C93:C96"/>
    <mergeCell ref="D93:D96"/>
    <mergeCell ref="H93:H96"/>
    <mergeCell ref="J93:J96"/>
    <mergeCell ref="K93:K96"/>
    <mergeCell ref="E93:E96"/>
    <mergeCell ref="I93:I96"/>
    <mergeCell ref="I85:I88"/>
    <mergeCell ref="H85:H88"/>
    <mergeCell ref="C85:C88"/>
    <mergeCell ref="D85:D88"/>
    <mergeCell ref="E85:E88"/>
    <mergeCell ref="M76:M79"/>
    <mergeCell ref="M81:M84"/>
    <mergeCell ref="M85:M88"/>
    <mergeCell ref="M93:M96"/>
    <mergeCell ref="M20:M31"/>
    <mergeCell ref="M7:M18"/>
    <mergeCell ref="M32:M43"/>
    <mergeCell ref="M44:M55"/>
    <mergeCell ref="M56:M67"/>
    <mergeCell ref="M68:M71"/>
  </mergeCells>
  <conditionalFormatting sqref="G7:G76">
    <cfRule type="containsText" dxfId="19" priority="9" operator="containsText" text="Extemporáneo">
      <formula>NOT(ISERROR(SEARCH("Extemporáneo",G7)))</formula>
    </cfRule>
    <cfRule type="containsText" dxfId="18" priority="10" operator="containsText" text="Pendiente">
      <formula>NOT(ISERROR(SEARCH("Pendiente",G7)))</formula>
    </cfRule>
    <cfRule type="containsText" dxfId="17" priority="11" operator="containsText" text="No">
      <formula>NOT(ISERROR(SEARCH("No",G7)))</formula>
    </cfRule>
    <cfRule type="containsText" dxfId="16" priority="12" operator="containsText" text="Sí">
      <formula>NOT(ISERROR(SEARCH("Sí",G7)))</formula>
    </cfRule>
  </conditionalFormatting>
  <conditionalFormatting sqref="G80:G97">
    <cfRule type="containsText" dxfId="15" priority="1" operator="containsText" text="Extemporáneo">
      <formula>NOT(ISERROR(SEARCH("Extemporáneo",G80)))</formula>
    </cfRule>
    <cfRule type="containsText" dxfId="14" priority="2" operator="containsText" text="Pendiente">
      <formula>NOT(ISERROR(SEARCH("Pendiente",G80)))</formula>
    </cfRule>
    <cfRule type="containsText" dxfId="13" priority="3" operator="containsText" text="No">
      <formula>NOT(ISERROR(SEARCH("No",G80)))</formula>
    </cfRule>
    <cfRule type="containsText" dxfId="12" priority="4" operator="containsText" text="Sí">
      <formula>NOT(ISERROR(SEARCH("Sí",G80)))</formula>
    </cfRule>
  </conditionalFormatting>
  <dataValidations count="11">
    <dataValidation allowBlank="1" showInputMessage="1" showErrorMessage="1" prompt="¿Quién verifica que el dato, informe o documento generado en su área o proceso es coherente y suficiente?" sqref="I19 I81:I83 I85:I87" xr:uid="{00000000-0002-0000-0700-000000000000}"/>
    <dataValidation allowBlank="1" showInputMessage="1" showErrorMessage="1" prompt="¿Cada cuanto tiempo se debe generar el dato informe?" sqref="E19 E81:E83 E93:E95 E85:E87" xr:uid="{00000000-0002-0000-0700-000001000000}"/>
    <dataValidation allowBlank="1" showInputMessage="1" showErrorMessage="1" prompt="¿Cargo del Funcionario que debe  generar este dato, informe o documento?_x000a_Ejemplo: Trimestral, semestral, anual, entre otros._x000a_" sqref="K6 M6:N6" xr:uid="{00000000-0002-0000-07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700-000004000000}"/>
    <dataValidation allowBlank="1" showInputMessage="1" showErrorMessage="1" prompt="¿Qué dato, informe o documento se genera como resultado de las actividades que se realizan en el área o proceso que usted participa?" sqref="C6" xr:uid="{00000000-0002-0000-0700-000005000000}"/>
    <dataValidation allowBlank="1" showInputMessage="1" showErrorMessage="1" prompt="¿Cada cuanto tiempo se debe generar el dato, informe o documento generado por el área?" sqref="E6" xr:uid="{00000000-0002-0000-0700-000006000000}"/>
    <dataValidation allowBlank="1" showInputMessage="1" showErrorMessage="1" prompt="¿Cuál es la fecha máxima de presentación del dato, informe, o documento?" sqref="F19 F42:F71 H81:H83 F93:F96 H85:H87 F81:F88 H92 H89:H90" xr:uid="{00000000-0002-0000-0700-000007000000}"/>
    <dataValidation allowBlank="1" showInputMessage="1" showErrorMessage="1" prompt="Sistema mediante el cual se carga o se engrega  la información al ente competente." sqref="H6" xr:uid="{00000000-0002-0000-0700-000008000000}"/>
    <dataValidation allowBlank="1" showInputMessage="1" showErrorMessage="1" prompt="Cantidad de informes que se generan y se cargan al sistema o se entregan al ente competente." sqref="I6" xr:uid="{00000000-0002-0000-0700-000009000000}"/>
    <dataValidation allowBlank="1" showInputMessage="1" showErrorMessage="1" prompt="Entidad a la cual se carga o se entrega el dato, informe o documento." sqref="D6" xr:uid="{00000000-0002-0000-0700-00000A000000}"/>
    <dataValidation allowBlank="1" showInputMessage="1" showErrorMessage="1" prompt="Cargo del Funcionario responsable de generar el dato, informe o documento." sqref="J6" xr:uid="{00000000-0002-0000-0700-00000B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1E0F5D-D41A-4887-BD04-B157EABC301E}">
          <x14:formula1>
            <xm:f>'P. PLANEACIÓN Y CALIDAD'!$B$66:$B$69</xm:f>
          </x14:formula1>
          <xm:sqref>G7:G76 G80:G97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B1:N39"/>
  <sheetViews>
    <sheetView zoomScale="77" zoomScaleNormal="77" workbookViewId="0">
      <selection activeCell="G7" sqref="G7:G23"/>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24.7109375" style="2" customWidth="1"/>
    <col min="12" max="12" width="1.28515625" style="2" customWidth="1"/>
    <col min="13" max="13" width="21.42578125" style="2" customWidth="1"/>
    <col min="14" max="14" width="28.140625" style="21" customWidth="1"/>
    <col min="15" max="16384" width="11.42578125" style="21"/>
  </cols>
  <sheetData>
    <row r="1" spans="2:14" ht="6.75" customHeight="1" x14ac:dyDescent="0.2"/>
    <row r="2" spans="2:14" s="2" customFormat="1" ht="15.75" customHeight="1" x14ac:dyDescent="0.2">
      <c r="B2" s="203"/>
      <c r="C2" s="206" t="s">
        <v>1</v>
      </c>
      <c r="D2" s="143"/>
      <c r="E2" s="143"/>
      <c r="F2" s="143"/>
      <c r="G2" s="143"/>
      <c r="H2" s="143"/>
      <c r="I2" s="144"/>
      <c r="J2" s="5" t="s">
        <v>4</v>
      </c>
      <c r="K2" s="7" t="s">
        <v>6</v>
      </c>
    </row>
    <row r="3" spans="2:14" s="2" customFormat="1" ht="12" customHeight="1" x14ac:dyDescent="0.2">
      <c r="B3" s="204"/>
      <c r="C3" s="207" t="s">
        <v>81</v>
      </c>
      <c r="D3" s="145"/>
      <c r="E3" s="145"/>
      <c r="F3" s="145"/>
      <c r="G3" s="145"/>
      <c r="H3" s="145"/>
      <c r="I3" s="146"/>
      <c r="J3" s="5" t="s">
        <v>5</v>
      </c>
      <c r="K3" s="6">
        <v>1</v>
      </c>
    </row>
    <row r="4" spans="2:14" s="2" customFormat="1" ht="12" customHeight="1" x14ac:dyDescent="0.2">
      <c r="B4" s="205"/>
      <c r="C4" s="208"/>
      <c r="D4" s="147"/>
      <c r="E4" s="147"/>
      <c r="F4" s="147"/>
      <c r="G4" s="147"/>
      <c r="H4" s="147"/>
      <c r="I4" s="148"/>
      <c r="J4" s="5" t="s">
        <v>3</v>
      </c>
      <c r="K4" s="8">
        <v>42893</v>
      </c>
    </row>
    <row r="5" spans="2:14" ht="6" customHeight="1" x14ac:dyDescent="0.2"/>
    <row r="6" spans="2:14" ht="44.25" customHeight="1" x14ac:dyDescent="0.2">
      <c r="B6" s="9" t="s">
        <v>2</v>
      </c>
      <c r="C6" s="10" t="s">
        <v>7</v>
      </c>
      <c r="D6" s="11" t="s">
        <v>11</v>
      </c>
      <c r="E6" s="11" t="s">
        <v>8</v>
      </c>
      <c r="F6" s="10" t="s">
        <v>56</v>
      </c>
      <c r="G6" s="12" t="s">
        <v>83</v>
      </c>
      <c r="H6" s="12" t="s">
        <v>9</v>
      </c>
      <c r="I6" s="10" t="s">
        <v>10</v>
      </c>
      <c r="J6" s="12" t="s">
        <v>12</v>
      </c>
      <c r="K6" s="10" t="s">
        <v>13</v>
      </c>
      <c r="M6" s="10" t="s">
        <v>262</v>
      </c>
      <c r="N6" s="10" t="s">
        <v>201</v>
      </c>
    </row>
    <row r="7" spans="2:14" s="4" customFormat="1" ht="36" x14ac:dyDescent="0.2">
      <c r="B7" s="162" t="s">
        <v>128</v>
      </c>
      <c r="C7" s="5" t="s">
        <v>129</v>
      </c>
      <c r="D7" s="159" t="s">
        <v>21</v>
      </c>
      <c r="E7" s="5" t="s">
        <v>15</v>
      </c>
      <c r="F7" s="102">
        <v>43889</v>
      </c>
      <c r="G7" s="19"/>
      <c r="H7" s="5" t="s">
        <v>22</v>
      </c>
      <c r="I7" s="5">
        <v>1</v>
      </c>
      <c r="J7" s="5" t="s">
        <v>230</v>
      </c>
      <c r="K7" s="157" t="s">
        <v>229</v>
      </c>
      <c r="L7" s="13"/>
      <c r="M7" s="157" t="s">
        <v>54</v>
      </c>
    </row>
    <row r="8" spans="2:14" s="4" customFormat="1" ht="33.75" x14ac:dyDescent="0.2">
      <c r="B8" s="163"/>
      <c r="C8" s="5" t="s">
        <v>130</v>
      </c>
      <c r="D8" s="168"/>
      <c r="E8" s="5" t="s">
        <v>15</v>
      </c>
      <c r="F8" s="102">
        <v>43889</v>
      </c>
      <c r="G8" s="19"/>
      <c r="H8" s="5" t="s">
        <v>22</v>
      </c>
      <c r="I8" s="5">
        <v>1</v>
      </c>
      <c r="J8" s="5" t="s">
        <v>230</v>
      </c>
      <c r="K8" s="165"/>
      <c r="L8" s="13"/>
      <c r="M8" s="165"/>
      <c r="N8" s="38" t="s">
        <v>204</v>
      </c>
    </row>
    <row r="9" spans="2:14" s="4" customFormat="1" ht="24" x14ac:dyDescent="0.2">
      <c r="B9" s="163"/>
      <c r="C9" s="5" t="s">
        <v>131</v>
      </c>
      <c r="D9" s="160"/>
      <c r="E9" s="5" t="s">
        <v>15</v>
      </c>
      <c r="F9" s="102">
        <v>43889</v>
      </c>
      <c r="G9" s="19"/>
      <c r="H9" s="5" t="s">
        <v>22</v>
      </c>
      <c r="I9" s="5">
        <v>1</v>
      </c>
      <c r="J9" s="5" t="s">
        <v>230</v>
      </c>
      <c r="K9" s="158"/>
      <c r="L9" s="13"/>
      <c r="M9" s="158"/>
    </row>
    <row r="10" spans="2:14" s="4" customFormat="1" ht="24" x14ac:dyDescent="0.2">
      <c r="B10" s="163"/>
      <c r="C10" s="5" t="s">
        <v>132</v>
      </c>
      <c r="D10" s="22" t="s">
        <v>25</v>
      </c>
      <c r="E10" s="5" t="s">
        <v>38</v>
      </c>
      <c r="F10" s="102">
        <v>43876</v>
      </c>
      <c r="G10" s="19"/>
      <c r="H10" s="5" t="s">
        <v>31</v>
      </c>
      <c r="I10" s="5">
        <v>1</v>
      </c>
      <c r="J10" s="15" t="s">
        <v>230</v>
      </c>
      <c r="K10" s="5" t="s">
        <v>237</v>
      </c>
      <c r="L10" s="13"/>
      <c r="M10" s="5" t="s">
        <v>229</v>
      </c>
    </row>
    <row r="11" spans="2:14" s="4" customFormat="1" x14ac:dyDescent="0.2">
      <c r="B11" s="163"/>
      <c r="C11" s="157" t="s">
        <v>133</v>
      </c>
      <c r="D11" s="159" t="s">
        <v>134</v>
      </c>
      <c r="E11" s="157" t="s">
        <v>192</v>
      </c>
      <c r="F11" s="101">
        <v>43840</v>
      </c>
      <c r="G11" s="19"/>
      <c r="H11" s="157" t="s">
        <v>134</v>
      </c>
      <c r="I11" s="37">
        <v>1</v>
      </c>
      <c r="J11" s="157" t="s">
        <v>230</v>
      </c>
      <c r="K11" s="157" t="s">
        <v>230</v>
      </c>
      <c r="L11" s="13"/>
      <c r="M11" s="157" t="s">
        <v>229</v>
      </c>
    </row>
    <row r="12" spans="2:14" s="4" customFormat="1" x14ac:dyDescent="0.2">
      <c r="B12" s="163"/>
      <c r="C12" s="165"/>
      <c r="D12" s="168"/>
      <c r="E12" s="165"/>
      <c r="F12" s="102">
        <v>44237</v>
      </c>
      <c r="G12" s="19"/>
      <c r="H12" s="165"/>
      <c r="I12" s="37">
        <v>1</v>
      </c>
      <c r="J12" s="165"/>
      <c r="K12" s="165"/>
      <c r="L12" s="13"/>
      <c r="M12" s="165"/>
    </row>
    <row r="13" spans="2:14" s="4" customFormat="1" x14ac:dyDescent="0.2">
      <c r="B13" s="163"/>
      <c r="C13" s="165"/>
      <c r="D13" s="168"/>
      <c r="E13" s="165"/>
      <c r="F13" s="96">
        <v>44265</v>
      </c>
      <c r="G13" s="19"/>
      <c r="H13" s="165"/>
      <c r="I13" s="37">
        <v>1</v>
      </c>
      <c r="J13" s="165"/>
      <c r="K13" s="165"/>
      <c r="L13" s="13"/>
      <c r="M13" s="165"/>
    </row>
    <row r="14" spans="2:14" s="4" customFormat="1" x14ac:dyDescent="0.2">
      <c r="B14" s="163"/>
      <c r="C14" s="165"/>
      <c r="D14" s="168"/>
      <c r="E14" s="165"/>
      <c r="F14" s="111">
        <v>44296</v>
      </c>
      <c r="G14" s="19"/>
      <c r="H14" s="165"/>
      <c r="I14" s="37">
        <v>1</v>
      </c>
      <c r="J14" s="165"/>
      <c r="K14" s="165"/>
      <c r="L14" s="13"/>
      <c r="M14" s="165"/>
    </row>
    <row r="15" spans="2:14" s="4" customFormat="1" x14ac:dyDescent="0.2">
      <c r="B15" s="163"/>
      <c r="C15" s="165"/>
      <c r="D15" s="168"/>
      <c r="E15" s="165"/>
      <c r="F15" s="114">
        <v>44326</v>
      </c>
      <c r="G15" s="19"/>
      <c r="H15" s="165"/>
      <c r="I15" s="37">
        <v>1</v>
      </c>
      <c r="J15" s="165"/>
      <c r="K15" s="165"/>
      <c r="L15" s="13"/>
      <c r="M15" s="165"/>
      <c r="N15" s="4" t="s">
        <v>344</v>
      </c>
    </row>
    <row r="16" spans="2:14" s="4" customFormat="1" x14ac:dyDescent="0.2">
      <c r="B16" s="163"/>
      <c r="C16" s="165"/>
      <c r="D16" s="168"/>
      <c r="E16" s="165"/>
      <c r="F16" s="121">
        <v>44357</v>
      </c>
      <c r="G16" s="19"/>
      <c r="H16" s="165"/>
      <c r="I16" s="37">
        <v>1</v>
      </c>
      <c r="J16" s="165"/>
      <c r="K16" s="165"/>
      <c r="L16" s="13"/>
      <c r="M16" s="165"/>
    </row>
    <row r="17" spans="2:13" s="4" customFormat="1" x14ac:dyDescent="0.2">
      <c r="B17" s="163"/>
      <c r="C17" s="165"/>
      <c r="D17" s="168"/>
      <c r="E17" s="165"/>
      <c r="F17" s="122">
        <v>44387</v>
      </c>
      <c r="G17" s="19"/>
      <c r="H17" s="165"/>
      <c r="I17" s="37">
        <v>1</v>
      </c>
      <c r="J17" s="165"/>
      <c r="K17" s="165"/>
      <c r="L17" s="13"/>
      <c r="M17" s="165"/>
    </row>
    <row r="18" spans="2:13" s="4" customFormat="1" x14ac:dyDescent="0.2">
      <c r="B18" s="163"/>
      <c r="C18" s="165"/>
      <c r="D18" s="168"/>
      <c r="E18" s="165"/>
      <c r="F18" s="128">
        <v>44418</v>
      </c>
      <c r="G18" s="19"/>
      <c r="H18" s="165"/>
      <c r="I18" s="37">
        <v>1</v>
      </c>
      <c r="J18" s="165"/>
      <c r="K18" s="165"/>
      <c r="L18" s="13"/>
      <c r="M18" s="165"/>
    </row>
    <row r="19" spans="2:13" s="4" customFormat="1" x14ac:dyDescent="0.2">
      <c r="B19" s="163"/>
      <c r="C19" s="165"/>
      <c r="D19" s="168"/>
      <c r="E19" s="165"/>
      <c r="F19" s="125">
        <v>44449</v>
      </c>
      <c r="G19" s="19"/>
      <c r="H19" s="165"/>
      <c r="I19" s="37">
        <v>1</v>
      </c>
      <c r="J19" s="165"/>
      <c r="K19" s="165"/>
      <c r="L19" s="13"/>
      <c r="M19" s="165"/>
    </row>
    <row r="20" spans="2:13" s="4" customFormat="1" x14ac:dyDescent="0.2">
      <c r="B20" s="163"/>
      <c r="C20" s="165"/>
      <c r="D20" s="168"/>
      <c r="E20" s="165"/>
      <c r="F20" s="134">
        <v>44479</v>
      </c>
      <c r="G20" s="19"/>
      <c r="H20" s="158"/>
      <c r="I20" s="37">
        <v>1</v>
      </c>
      <c r="J20" s="158"/>
      <c r="K20" s="158"/>
      <c r="L20" s="13"/>
      <c r="M20" s="158"/>
    </row>
    <row r="21" spans="2:13" s="4" customFormat="1" ht="12" customHeight="1" x14ac:dyDescent="0.2">
      <c r="B21" s="163"/>
      <c r="C21" s="165"/>
      <c r="D21" s="168"/>
      <c r="E21" s="165"/>
      <c r="F21" s="139">
        <v>44510</v>
      </c>
      <c r="G21" s="19"/>
      <c r="H21" s="5" t="s">
        <v>42</v>
      </c>
      <c r="I21" s="157">
        <v>2</v>
      </c>
      <c r="J21" s="157" t="s">
        <v>230</v>
      </c>
      <c r="K21" s="157" t="s">
        <v>230</v>
      </c>
      <c r="L21" s="13"/>
      <c r="M21" s="157" t="s">
        <v>229</v>
      </c>
    </row>
    <row r="22" spans="2:13" s="4" customFormat="1" x14ac:dyDescent="0.2">
      <c r="B22" s="163"/>
      <c r="C22" s="158"/>
      <c r="D22" s="160"/>
      <c r="E22" s="158"/>
      <c r="F22" s="140">
        <v>44540</v>
      </c>
      <c r="G22" s="19"/>
      <c r="H22" s="5" t="s">
        <v>42</v>
      </c>
      <c r="I22" s="158"/>
      <c r="J22" s="158"/>
      <c r="K22" s="158"/>
      <c r="L22" s="13"/>
      <c r="M22" s="158"/>
    </row>
    <row r="23" spans="2:13" s="4" customFormat="1" ht="48" x14ac:dyDescent="0.2">
      <c r="B23" s="164"/>
      <c r="C23" s="5" t="s">
        <v>135</v>
      </c>
      <c r="D23" s="22" t="s">
        <v>136</v>
      </c>
      <c r="E23" s="5" t="s">
        <v>38</v>
      </c>
      <c r="F23" s="14">
        <v>43861</v>
      </c>
      <c r="G23" s="19"/>
      <c r="H23" s="5" t="s">
        <v>40</v>
      </c>
      <c r="I23" s="5">
        <v>1</v>
      </c>
      <c r="J23" s="5" t="s">
        <v>276</v>
      </c>
      <c r="K23" s="5" t="s">
        <v>277</v>
      </c>
      <c r="L23" s="13"/>
      <c r="M23" s="5" t="s">
        <v>275</v>
      </c>
    </row>
    <row r="24" spans="2:13" s="4" customFormat="1" x14ac:dyDescent="0.2">
      <c r="B24" s="27"/>
      <c r="C24" s="28"/>
      <c r="D24" s="29"/>
      <c r="E24" s="28"/>
      <c r="F24" s="30"/>
      <c r="G24" s="30"/>
      <c r="H24" s="28"/>
      <c r="I24" s="28"/>
      <c r="J24" s="28"/>
      <c r="K24" s="28"/>
      <c r="L24" s="13"/>
      <c r="M24" s="13"/>
    </row>
    <row r="25" spans="2:13" ht="6" customHeight="1" x14ac:dyDescent="0.2"/>
    <row r="26" spans="2:13" s="3" customFormat="1" ht="63.75" customHeight="1" x14ac:dyDescent="0.2">
      <c r="B26" s="152" t="s">
        <v>113</v>
      </c>
      <c r="C26" s="169"/>
      <c r="D26" s="169"/>
      <c r="E26" s="169"/>
      <c r="F26" s="169"/>
      <c r="G26" s="169"/>
      <c r="H26" s="170"/>
      <c r="I26" s="152" t="s">
        <v>0</v>
      </c>
      <c r="J26" s="169"/>
      <c r="K26" s="170"/>
      <c r="L26" s="16"/>
      <c r="M26" s="16"/>
    </row>
    <row r="27" spans="2:13" ht="5.25" customHeight="1" x14ac:dyDescent="0.2"/>
    <row r="35" spans="6:7" x14ac:dyDescent="0.2">
      <c r="F35" s="44" t="s">
        <v>209</v>
      </c>
      <c r="G35" s="2">
        <f>COUNTIF($G$7:$G$23,"Sí")</f>
        <v>0</v>
      </c>
    </row>
    <row r="36" spans="6:7" x14ac:dyDescent="0.2">
      <c r="F36" s="45" t="s">
        <v>210</v>
      </c>
      <c r="G36" s="2">
        <f>COUNTIF($G$7:$G$23,"No")</f>
        <v>0</v>
      </c>
    </row>
    <row r="37" spans="6:7" x14ac:dyDescent="0.2">
      <c r="F37" s="47" t="s">
        <v>211</v>
      </c>
      <c r="G37" s="2">
        <f>COUNTIF($G$7:$G$23,"Pendiente")</f>
        <v>0</v>
      </c>
    </row>
    <row r="38" spans="6:7" x14ac:dyDescent="0.2">
      <c r="F38" s="46" t="s">
        <v>212</v>
      </c>
      <c r="G38" s="2">
        <f>COUNTIF($G$7:$G$23,"Extemporáneo")</f>
        <v>0</v>
      </c>
    </row>
    <row r="39" spans="6:7" x14ac:dyDescent="0.2">
      <c r="F39" s="48" t="s">
        <v>217</v>
      </c>
      <c r="G39" s="2">
        <f>SUM(G35:G38)</f>
        <v>0</v>
      </c>
    </row>
  </sheetData>
  <autoFilter ref="C6:K23" xr:uid="{00000000-0009-0000-0000-000008000000}"/>
  <mergeCells count="20">
    <mergeCell ref="B26:H26"/>
    <mergeCell ref="I26:K26"/>
    <mergeCell ref="K7:K9"/>
    <mergeCell ref="I21:I22"/>
    <mergeCell ref="E11:E22"/>
    <mergeCell ref="D11:D22"/>
    <mergeCell ref="J21:J22"/>
    <mergeCell ref="K21:K22"/>
    <mergeCell ref="J11:J20"/>
    <mergeCell ref="K11:K20"/>
    <mergeCell ref="H11:H20"/>
    <mergeCell ref="M7:M9"/>
    <mergeCell ref="M11:M20"/>
    <mergeCell ref="M21:M22"/>
    <mergeCell ref="B2:B4"/>
    <mergeCell ref="C2:I2"/>
    <mergeCell ref="C3:I4"/>
    <mergeCell ref="B7:B23"/>
    <mergeCell ref="D7:D9"/>
    <mergeCell ref="C11:C22"/>
  </mergeCells>
  <conditionalFormatting sqref="G7:G23">
    <cfRule type="containsText" dxfId="11" priority="1" operator="containsText" text="Extemporáneo">
      <formula>NOT(ISERROR(SEARCH("Extemporáneo",G7)))</formula>
    </cfRule>
    <cfRule type="containsText" dxfId="10" priority="2" operator="containsText" text="Pendiente">
      <formula>NOT(ISERROR(SEARCH("Pendiente",G7)))</formula>
    </cfRule>
    <cfRule type="containsText" dxfId="9" priority="3" operator="containsText" text="No">
      <formula>NOT(ISERROR(SEARCH("No",G7)))</formula>
    </cfRule>
    <cfRule type="containsText" dxfId="8" priority="4" operator="containsText" text="Sí">
      <formula>NOT(ISERROR(SEARCH("Sí",G7)))</formula>
    </cfRule>
  </conditionalFormatting>
  <dataValidations xWindow="664" yWindow="377" count="13">
    <dataValidation allowBlank="1" showInputMessage="1" showErrorMessage="1" prompt="¿Quién verifica que el dato, informe o documento generado en su área o proceso es coherente y suficiente?" sqref="I23 I7:I21" xr:uid="{00000000-0002-0000-0800-000000000000}"/>
    <dataValidation allowBlank="1" showInputMessage="1" showErrorMessage="1" prompt="Sistema mediante el cual se carga o se entrega la información al ente competente." sqref="H7:H9" xr:uid="{00000000-0002-0000-0800-000002000000}"/>
    <dataValidation allowBlank="1" showInputMessage="1" showErrorMessage="1" prompt="¿Cargo del Funcionario que debe  generar este dato, informe o documento?_x000a_Ejemplo: Trimestral, semestral, anual, entre otros._x000a_" sqref="K6 M6" xr:uid="{00000000-0002-0000-08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800-000004000000}"/>
    <dataValidation allowBlank="1" showInputMessage="1" showErrorMessage="1" prompt="¿Qué dato, informe o documento se genera como resultado de las actividades que se realizan en el área o proceso que usted participa?" sqref="C6" xr:uid="{00000000-0002-0000-0800-000005000000}"/>
    <dataValidation allowBlank="1" showInputMessage="1" showErrorMessage="1" prompt="¿Cada cuanto tiempo se debe generar el dato, informe o documento generado por el área?" sqref="E6" xr:uid="{00000000-0002-0000-0800-000006000000}"/>
    <dataValidation allowBlank="1" showInputMessage="1" showErrorMessage="1" prompt="¿Cuál es la fecha máxima de presentación del dato, informe, o documento?" sqref="F23 F7:F10 H10:H11 H21:H23" xr:uid="{00000000-0002-0000-0800-000007000000}"/>
    <dataValidation allowBlank="1" showInputMessage="1" showErrorMessage="1" prompt="Sistema mediante el cual se carga o se engrega  la información al ente competente." sqref="H6" xr:uid="{00000000-0002-0000-0800-000008000000}"/>
    <dataValidation allowBlank="1" showInputMessage="1" showErrorMessage="1" prompt="Cantidad de informes que se generan y se cargan al sistema o se entregan al ente competente." sqref="I6" xr:uid="{00000000-0002-0000-0800-000009000000}"/>
    <dataValidation allowBlank="1" showInputMessage="1" showErrorMessage="1" prompt="Entidad a la cual se carga o se entrega el dato, informe o documento." sqref="D6" xr:uid="{00000000-0002-0000-0800-00000A000000}"/>
    <dataValidation allowBlank="1" showInputMessage="1" showErrorMessage="1" prompt="Cargo del Funcionario responsable de generar el dato, informe o documento." sqref="J6" xr:uid="{00000000-0002-0000-08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24 B7" xr:uid="{00000000-0002-0000-0800-00000C000000}"/>
    <dataValidation allowBlank="1" showInputMessage="1" showErrorMessage="1" prompt="¿Cada cuanto tiempo se debe generar el dato informe?" sqref="E23 E7:E11" xr:uid="{00000000-0002-0000-0800-000001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xWindow="664" yWindow="377" count="1">
        <x14:dataValidation type="list" allowBlank="1" showInputMessage="1" showErrorMessage="1" xr:uid="{817C7C12-6E7A-40EB-8187-18AFCA21D103}">
          <x14:formula1>
            <xm:f>'P. PLANEACIÓN Y CALIDAD'!$B$66:$B$69</xm:f>
          </x14:formula1>
          <xm:sqref>G7:G23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1:N22"/>
  <sheetViews>
    <sheetView zoomScale="77" zoomScaleNormal="77" workbookViewId="0">
      <selection activeCell="G7" sqref="G7:G12"/>
    </sheetView>
  </sheetViews>
  <sheetFormatPr baseColWidth="10" defaultColWidth="11.42578125" defaultRowHeight="12" x14ac:dyDescent="0.2"/>
  <cols>
    <col min="1" max="1" width="1.7109375" style="21"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29" style="2" bestFit="1" customWidth="1"/>
    <col min="12" max="12" width="1.28515625" style="2" customWidth="1"/>
    <col min="13" max="13" width="24.7109375" style="2" customWidth="1"/>
    <col min="14" max="14" width="18.42578125" style="21" customWidth="1"/>
    <col min="15" max="16384" width="11.42578125" style="21"/>
  </cols>
  <sheetData>
    <row r="1" spans="2:14" ht="6.75" customHeight="1" x14ac:dyDescent="0.2"/>
    <row r="2" spans="2:14" s="2" customFormat="1" ht="15.75" customHeight="1" x14ac:dyDescent="0.2">
      <c r="B2" s="142"/>
      <c r="C2" s="143" t="s">
        <v>1</v>
      </c>
      <c r="D2" s="143"/>
      <c r="E2" s="143"/>
      <c r="F2" s="143"/>
      <c r="G2" s="143"/>
      <c r="H2" s="143"/>
      <c r="I2" s="144"/>
      <c r="J2" s="5" t="s">
        <v>4</v>
      </c>
      <c r="K2" s="7" t="s">
        <v>6</v>
      </c>
    </row>
    <row r="3" spans="2:14" s="2" customFormat="1" ht="12" customHeight="1" x14ac:dyDescent="0.2">
      <c r="B3" s="142"/>
      <c r="C3" s="145" t="s">
        <v>81</v>
      </c>
      <c r="D3" s="145"/>
      <c r="E3" s="145"/>
      <c r="F3" s="145"/>
      <c r="G3" s="145"/>
      <c r="H3" s="145"/>
      <c r="I3" s="146"/>
      <c r="J3" s="5" t="s">
        <v>5</v>
      </c>
      <c r="K3" s="6">
        <v>1</v>
      </c>
    </row>
    <row r="4" spans="2:14" s="2" customFormat="1" ht="12" customHeight="1" x14ac:dyDescent="0.2">
      <c r="B4" s="142"/>
      <c r="C4" s="147"/>
      <c r="D4" s="147"/>
      <c r="E4" s="147"/>
      <c r="F4" s="147"/>
      <c r="G4" s="147"/>
      <c r="H4" s="147"/>
      <c r="I4" s="148"/>
      <c r="J4" s="5" t="s">
        <v>3</v>
      </c>
      <c r="K4" s="8">
        <v>42893</v>
      </c>
    </row>
    <row r="5" spans="2:14" ht="6" customHeight="1" x14ac:dyDescent="0.2"/>
    <row r="6" spans="2:14" ht="36.75" customHeight="1" x14ac:dyDescent="0.2">
      <c r="B6" s="9" t="s">
        <v>2</v>
      </c>
      <c r="C6" s="10" t="s">
        <v>7</v>
      </c>
      <c r="D6" s="11" t="s">
        <v>11</v>
      </c>
      <c r="E6" s="11" t="s">
        <v>8</v>
      </c>
      <c r="F6" s="10" t="s">
        <v>56</v>
      </c>
      <c r="G6" s="12" t="s">
        <v>83</v>
      </c>
      <c r="H6" s="12" t="s">
        <v>9</v>
      </c>
      <c r="I6" s="10" t="s">
        <v>10</v>
      </c>
      <c r="J6" s="12" t="s">
        <v>12</v>
      </c>
      <c r="K6" s="10" t="s">
        <v>13</v>
      </c>
      <c r="M6" s="10" t="s">
        <v>262</v>
      </c>
      <c r="N6" s="10" t="s">
        <v>201</v>
      </c>
    </row>
    <row r="7" spans="2:14" s="4" customFormat="1" ht="25.5" customHeight="1" x14ac:dyDescent="0.2">
      <c r="B7" s="161" t="s">
        <v>137</v>
      </c>
      <c r="C7" s="5" t="s">
        <v>138</v>
      </c>
      <c r="D7" s="151" t="s">
        <v>21</v>
      </c>
      <c r="E7" s="5" t="s">
        <v>15</v>
      </c>
      <c r="F7" s="17">
        <v>43889</v>
      </c>
      <c r="G7" s="19"/>
      <c r="H7" s="42" t="s">
        <v>198</v>
      </c>
      <c r="I7" s="5">
        <v>1</v>
      </c>
      <c r="J7" s="31" t="s">
        <v>231</v>
      </c>
      <c r="K7" s="5" t="s">
        <v>226</v>
      </c>
      <c r="L7" s="13"/>
      <c r="M7" s="71" t="s">
        <v>278</v>
      </c>
    </row>
    <row r="8" spans="2:14" s="4" customFormat="1" ht="26.25" customHeight="1" x14ac:dyDescent="0.2">
      <c r="B8" s="161"/>
      <c r="C8" s="5" t="s">
        <v>139</v>
      </c>
      <c r="D8" s="151"/>
      <c r="E8" s="5" t="s">
        <v>38</v>
      </c>
      <c r="F8" s="17">
        <v>43889</v>
      </c>
      <c r="G8" s="19"/>
      <c r="H8" s="42" t="s">
        <v>198</v>
      </c>
      <c r="I8" s="5">
        <v>1</v>
      </c>
      <c r="J8" s="31" t="s">
        <v>231</v>
      </c>
      <c r="K8" s="5" t="s">
        <v>226</v>
      </c>
      <c r="L8" s="13"/>
      <c r="M8" s="71" t="s">
        <v>275</v>
      </c>
    </row>
    <row r="9" spans="2:14" s="4" customFormat="1" ht="11.25" customHeight="1" x14ac:dyDescent="0.2">
      <c r="B9" s="161"/>
      <c r="C9" s="5" t="s">
        <v>140</v>
      </c>
      <c r="D9" s="151" t="s">
        <v>25</v>
      </c>
      <c r="E9" s="5" t="s">
        <v>38</v>
      </c>
      <c r="F9" s="17">
        <v>43876</v>
      </c>
      <c r="G9" s="19"/>
      <c r="H9" s="5" t="s">
        <v>31</v>
      </c>
      <c r="I9" s="5">
        <v>1</v>
      </c>
      <c r="J9" s="31" t="s">
        <v>231</v>
      </c>
      <c r="K9" s="5" t="s">
        <v>227</v>
      </c>
      <c r="L9" s="13"/>
      <c r="M9" s="71" t="s">
        <v>275</v>
      </c>
    </row>
    <row r="10" spans="2:14" s="4" customFormat="1" ht="11.25" customHeight="1" x14ac:dyDescent="0.2">
      <c r="B10" s="161"/>
      <c r="C10" s="5" t="s">
        <v>141</v>
      </c>
      <c r="D10" s="151"/>
      <c r="E10" s="5" t="s">
        <v>38</v>
      </c>
      <c r="F10" s="17">
        <v>43876</v>
      </c>
      <c r="G10" s="19"/>
      <c r="H10" s="5" t="s">
        <v>31</v>
      </c>
      <c r="I10" s="5">
        <v>1</v>
      </c>
      <c r="J10" s="31" t="s">
        <v>231</v>
      </c>
      <c r="K10" s="5" t="s">
        <v>227</v>
      </c>
      <c r="L10" s="13"/>
      <c r="M10" s="71" t="s">
        <v>275</v>
      </c>
    </row>
    <row r="11" spans="2:14" s="4" customFormat="1" ht="24" x14ac:dyDescent="0.2">
      <c r="B11" s="161"/>
      <c r="C11" s="5" t="s">
        <v>142</v>
      </c>
      <c r="D11" s="22" t="s">
        <v>98</v>
      </c>
      <c r="E11" s="5" t="s">
        <v>38</v>
      </c>
      <c r="F11" s="32">
        <v>43889</v>
      </c>
      <c r="G11" s="19"/>
      <c r="H11" s="59" t="s">
        <v>98</v>
      </c>
      <c r="I11" s="5">
        <v>1</v>
      </c>
      <c r="J11" s="31" t="s">
        <v>231</v>
      </c>
      <c r="K11" s="5" t="s">
        <v>228</v>
      </c>
      <c r="L11" s="13"/>
      <c r="M11" s="71" t="s">
        <v>275</v>
      </c>
    </row>
    <row r="12" spans="2:14" ht="6" customHeight="1" x14ac:dyDescent="0.2">
      <c r="B12" s="33"/>
      <c r="C12" s="33"/>
      <c r="D12" s="34"/>
      <c r="E12" s="33"/>
      <c r="F12" s="33"/>
      <c r="G12" s="33"/>
      <c r="H12" s="33"/>
      <c r="I12" s="33"/>
      <c r="J12" s="33"/>
      <c r="K12" s="33"/>
      <c r="M12" s="72"/>
    </row>
    <row r="13" spans="2:14" s="3" customFormat="1" ht="63.75" customHeight="1" x14ac:dyDescent="0.2">
      <c r="B13" s="152" t="s">
        <v>127</v>
      </c>
      <c r="C13" s="153"/>
      <c r="D13" s="153"/>
      <c r="E13" s="153"/>
      <c r="F13" s="153"/>
      <c r="G13" s="153"/>
      <c r="H13" s="154"/>
      <c r="I13" s="155" t="s">
        <v>0</v>
      </c>
      <c r="J13" s="156"/>
      <c r="K13" s="156"/>
      <c r="L13" s="16"/>
      <c r="M13" s="16"/>
    </row>
    <row r="14" spans="2:14" ht="5.25" customHeight="1" x14ac:dyDescent="0.2"/>
    <row r="18" spans="6:7" x14ac:dyDescent="0.2">
      <c r="F18" s="44" t="s">
        <v>209</v>
      </c>
      <c r="G18" s="2">
        <f>COUNTIF($G$7:$G$11,"Sí")</f>
        <v>0</v>
      </c>
    </row>
    <row r="19" spans="6:7" x14ac:dyDescent="0.2">
      <c r="F19" s="45" t="s">
        <v>210</v>
      </c>
      <c r="G19" s="2">
        <f>COUNTIF($G$7:$G$11,"No")</f>
        <v>0</v>
      </c>
    </row>
    <row r="20" spans="6:7" x14ac:dyDescent="0.2">
      <c r="F20" s="47" t="s">
        <v>211</v>
      </c>
      <c r="G20" s="2">
        <f>COUNTIF($G$7:$G$11,"Pendiente")</f>
        <v>0</v>
      </c>
    </row>
    <row r="21" spans="6:7" x14ac:dyDescent="0.2">
      <c r="F21" s="46" t="s">
        <v>212</v>
      </c>
      <c r="G21" s="2">
        <f>COUNTIF($G$7:$G$11,"Extemporáneo")</f>
        <v>0</v>
      </c>
    </row>
    <row r="22" spans="6:7" x14ac:dyDescent="0.2">
      <c r="F22" s="48" t="s">
        <v>217</v>
      </c>
      <c r="G22" s="2">
        <f>SUM(G18:G21)</f>
        <v>0</v>
      </c>
    </row>
  </sheetData>
  <autoFilter ref="C6:K11" xr:uid="{00000000-0009-0000-0000-000009000000}"/>
  <mergeCells count="8">
    <mergeCell ref="B13:H13"/>
    <mergeCell ref="I13:K13"/>
    <mergeCell ref="B2:B4"/>
    <mergeCell ref="C2:I2"/>
    <mergeCell ref="C3:I4"/>
    <mergeCell ref="B7:B11"/>
    <mergeCell ref="D7:D8"/>
    <mergeCell ref="D9:D10"/>
  </mergeCells>
  <conditionalFormatting sqref="G7:G11">
    <cfRule type="containsText" dxfId="7" priority="1" operator="containsText" text="Extemporáneo">
      <formula>NOT(ISERROR(SEARCH("Extemporáneo",G7)))</formula>
    </cfRule>
    <cfRule type="containsText" dxfId="6" priority="2" operator="containsText" text="Pendiente">
      <formula>NOT(ISERROR(SEARCH("Pendiente",G7)))</formula>
    </cfRule>
    <cfRule type="containsText" dxfId="5" priority="3" operator="containsText" text="No">
      <formula>NOT(ISERROR(SEARCH("No",G7)))</formula>
    </cfRule>
    <cfRule type="containsText" dxfId="4" priority="4" operator="containsText" text="Sí">
      <formula>NOT(ISERROR(SEARCH("Sí",G7)))</formula>
    </cfRule>
  </conditionalFormatting>
  <dataValidations count="13">
    <dataValidation allowBlank="1" showInputMessage="1" showErrorMessage="1" prompt="¿Quién verifica que el dato, informe o documento generado en su área o proceso es coherente y suficiente?" sqref="I7:I10" xr:uid="{00000000-0002-0000-0900-000000000000}"/>
    <dataValidation allowBlank="1" showInputMessage="1" showErrorMessage="1" prompt="¿Cada cuanto tiempo se debe generar el dato informe?" sqref="E7 E9" xr:uid="{00000000-0002-0000-0900-000001000000}"/>
    <dataValidation allowBlank="1" showInputMessage="1" showErrorMessage="1" prompt="Sistema mediante el cual se carga o se entrega la información al ente competente." sqref="H7:H8" xr:uid="{3022310B-6F1F-49AE-B22A-1BD0C8B1C429}"/>
    <dataValidation allowBlank="1" showInputMessage="1" showErrorMessage="1" prompt="¿Cargo del Funcionario que debe  generar este dato, informe o documento?_x000a_Ejemplo: Trimestral, semestral, anual, entre otros._x000a_" sqref="K6 M6" xr:uid="{00000000-0002-0000-09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900-000004000000}"/>
    <dataValidation allowBlank="1" showInputMessage="1" showErrorMessage="1" prompt="¿Qué dato, informe o documento se genera como resultado de las actividades que se realizan en el área o proceso que usted participa?" sqref="C6" xr:uid="{00000000-0002-0000-0900-000005000000}"/>
    <dataValidation allowBlank="1" showInputMessage="1" showErrorMessage="1" prompt="¿Cada cuanto tiempo se debe generar el dato, informe o documento generado por el área?" sqref="E6" xr:uid="{00000000-0002-0000-0900-000006000000}"/>
    <dataValidation allowBlank="1" showInputMessage="1" showErrorMessage="1" prompt="¿Cuál es la fecha máxima de presentación del dato, informe, o documento?" sqref="F9 F7 H9:H10" xr:uid="{00000000-0002-0000-0900-000007000000}"/>
    <dataValidation allowBlank="1" showInputMessage="1" showErrorMessage="1" prompt="Sistema mediante el cual se carga o se engrega  la información al ente competente." sqref="H6" xr:uid="{00000000-0002-0000-0900-000008000000}"/>
    <dataValidation allowBlank="1" showInputMessage="1" showErrorMessage="1" prompt="Cantidad de informes que se generan y se cargan al sistema o se entregan al ente competente." sqref="I6" xr:uid="{00000000-0002-0000-0900-000009000000}"/>
    <dataValidation allowBlank="1" showInputMessage="1" showErrorMessage="1" prompt="Entidad a la cual se carga o se entrega el dato, informe o documento." sqref="D6" xr:uid="{00000000-0002-0000-0900-00000A000000}"/>
    <dataValidation allowBlank="1" showInputMessage="1" showErrorMessage="1" prompt="Cargo del Funcionario responsable de generar el dato, informe o documento." sqref="J6" xr:uid="{00000000-0002-0000-09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900-00000C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F495E00-9B7E-4240-AFB9-78A028B7C419}">
          <x14:formula1>
            <xm:f>'P. PLANEACIÓN Y CALIDAD'!$B$66:$B$69</xm:f>
          </x14:formula1>
          <xm:sqref>G7:G11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18</vt:i4>
      </vt:variant>
    </vt:vector>
  </HeadingPairs>
  <TitlesOfParts>
    <vt:vector size="29" baseType="lpstr">
      <vt:lpstr>P. PLANEACIÓN Y CALIDAD</vt:lpstr>
      <vt:lpstr>GERENCIA</vt:lpstr>
      <vt:lpstr>P.GESTIÓN JURÍDICA</vt:lpstr>
      <vt:lpstr>P.AT.FARMACÉUTICA</vt:lpstr>
      <vt:lpstr>P.CONTROL INTERNO</vt:lpstr>
      <vt:lpstr>P.GESTIÓN FINANCIERA</vt:lpstr>
      <vt:lpstr>P.SIST.INFORMACIÓN</vt:lpstr>
      <vt:lpstr>P.GESTIÓN AMBIENTE FÍSICO</vt:lpstr>
      <vt:lpstr>P. GESTIÓN TH</vt:lpstr>
      <vt:lpstr>P. ATECIÓN AL USUARIO</vt:lpstr>
      <vt:lpstr>Resumen</vt:lpstr>
      <vt:lpstr>GERENCIA!Área_de_impresión</vt:lpstr>
      <vt:lpstr>'P. ATECIÓN AL USUARIO'!Área_de_impresión</vt:lpstr>
      <vt:lpstr>'P. GESTIÓN TH'!Área_de_impresión</vt:lpstr>
      <vt:lpstr>'P. PLANEACIÓN Y CALIDAD'!Área_de_impresión</vt:lpstr>
      <vt:lpstr>P.AT.FARMACÉUTICA!Área_de_impresión</vt:lpstr>
      <vt:lpstr>'P.GESTIÓN AMBIENTE FÍSICO'!Área_de_impresión</vt:lpstr>
      <vt:lpstr>'P.GESTIÓN FINANCIERA'!Área_de_impresión</vt:lpstr>
      <vt:lpstr>'P.GESTIÓN JURÍDICA'!Área_de_impresión</vt:lpstr>
      <vt:lpstr>P.SIST.INFORMACIÓN!Área_de_impresión</vt:lpstr>
      <vt:lpstr>GERENCIA!Títulos_a_imprimir</vt:lpstr>
      <vt:lpstr>'P. ATECIÓN AL USUARIO'!Títulos_a_imprimir</vt:lpstr>
      <vt:lpstr>'P. GESTIÓN TH'!Títulos_a_imprimir</vt:lpstr>
      <vt:lpstr>'P. PLANEACIÓN Y CALIDAD'!Títulos_a_imprimir</vt:lpstr>
      <vt:lpstr>P.AT.FARMACÉUTICA!Títulos_a_imprimir</vt:lpstr>
      <vt:lpstr>'P.GESTIÓN AMBIENTE FÍSICO'!Títulos_a_imprimir</vt:lpstr>
      <vt:lpstr>'P.GESTIÓN FINANCIERA'!Títulos_a_imprimir</vt:lpstr>
      <vt:lpstr>'P.GESTIÓN JURÍDICA'!Títulos_a_imprimir</vt:lpstr>
      <vt:lpstr>P.SIST.INFORMACIÓN!Títulos_a_imprimir</vt:lpstr>
    </vt:vector>
  </TitlesOfParts>
  <Company>ESE RUU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bedoyai</dc:creator>
  <cp:lastModifiedBy>Jony Rojas</cp:lastModifiedBy>
  <cp:lastPrinted>2017-06-15T14:50:29Z</cp:lastPrinted>
  <dcterms:created xsi:type="dcterms:W3CDTF">2006-10-11T14:01:20Z</dcterms:created>
  <dcterms:modified xsi:type="dcterms:W3CDTF">2024-01-30T14:05:27Z</dcterms:modified>
</cp:coreProperties>
</file>